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12025\"/>
    </mc:Choice>
  </mc:AlternateContent>
  <xr:revisionPtr revIDLastSave="0" documentId="13_ncr:1_{AA648C39-7C55-440D-AF8F-4E74FCA8ADB6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  <workbookView visibility="hidden" xWindow="780" yWindow="780" windowWidth="21600" windowHeight="11295" firstSheet="7" activeTab="7" xr2:uid="{00000000-000D-0000-FFFF-FFFF01000000}"/>
    <workbookView visibility="hidden" xWindow="1170" yWindow="1170" windowWidth="21600" windowHeight="11295" xr2:uid="{00000000-000D-0000-FFFF-FFFF02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81029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D138" i="62" s="1"/>
  <c r="C49" i="62"/>
  <c r="D38" i="62"/>
  <c r="C38" i="62"/>
  <c r="D29" i="62"/>
  <c r="C29" i="62"/>
  <c r="D21" i="62"/>
  <c r="C21" i="62"/>
  <c r="D16" i="62"/>
  <c r="C16" i="62"/>
  <c r="C138" i="62" l="1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<sst xmlns="http://schemas.openxmlformats.org/spreadsheetml/2006/main" count="838" uniqueCount="593">
  <si>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</si>
  <si>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</si>
  <si>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</si>
  <si>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</si>
  <si>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</si>
  <si>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</si>
  <si>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</si>
  <si>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</si>
  <si>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</si>
  <si>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</si>
  <si>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</si>
  <si>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</si>
  <si>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</si>
  <si>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</si>
  <si>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</si>
  <si>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</si>
  <si>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</si>
  <si>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</si>
  <si>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</si>
  <si>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</si>
  <si>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</si>
  <si>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</si>
  <si>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</si>
  <si>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</si>
  <si>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</si>
  <si>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</si>
  <si>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</si>
  <si>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</si>
  <si>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</si>
  <si>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</si>
  <si>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</si>
  <si>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</si>
  <si>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</si>
  <si>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</si>
  <si>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</si>
  <si>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</si>
  <si>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</si>
  <si>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</si>
  <si>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</si>
  <si>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</si>
  <si>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</si>
  <si>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</si>
  <si>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</si>
  <si>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</si>
  <si>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</si>
  <si>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</si>
  <si>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</si>
  <si>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</si>
  <si>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</si>
  <si>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</si>
  <si>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</si>
  <si>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</si>
  <si>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</si>
  <si>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</si>
  <si>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</si>
  <si>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</si>
  <si>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</si>
  <si>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</si>
  <si>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</si>
  <si>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</si>
  <si>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</si>
  <si>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</si>
  <si>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</si>
  <si>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</si>
  <si>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</si>
  <si>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</si>
  <si>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</si>
  <si>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</si>
  <si>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</si>
  <si>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</si>
  <si>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</si>
  <si>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</si>
  <si>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</si>
  <si>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</si>
  <si>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</si>
  <si>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</si>
  <si>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</si>
  <si>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</si>
  <si>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</si>
  <si>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</si>
  <si>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</si>
  <si>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</si>
  <si>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</si>
  <si>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</si>
  <si>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</si>
  <si>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</si>
  <si>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</si>
  <si>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</si>
  <si>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</si>
  <si>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</si>
  <si>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</si>
  <si>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</si>
  <si>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</si>
  <si>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</si>
  <si>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</si>
  <si>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</si>
  <si>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</si>
  <si>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</si>
  <si>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</si>
  <si>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</si>
  <si>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</si>
  <si>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</si>
  <si>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</si>
  <si>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</si>
  <si>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</si>
  <si>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</si>
  <si>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</si>
  <si>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</si>
  <si>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</si>
  <si>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</si>
  <si>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</si>
  <si>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</si>
  <si>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</si>
  <si>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</si>
  <si>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</si>
  <si>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</si>
  <si>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</si>
  <si>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</si>
  <si>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</si>
  <si>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</si>
  <si>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</si>
  <si>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</si>
  <si>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</si>
  <si>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</si>
  <si>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</si>
  <si>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</si>
  <si>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</si>
  <si>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</si>
  <si>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</si>
  <si>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</si>
  <si>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</si>
  <si>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</si>
  <si>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</si>
  <si>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</si>
  <si>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</si>
  <si>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</si>
  <si>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</si>
  <si>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</si>
  <si>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</si>
  <si>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</si>
  <si>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</si>
  <si>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</si>
  <si>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</si>
  <si>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</si>
  <si>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</si>
  <si>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</si>
  <si>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</si>
  <si>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</si>
  <si>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</si>
  <si>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</si>
  <si>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</si>
  <si>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</si>
  <si>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</si>
  <si>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</si>
  <si>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</si>
  <si>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</si>
  <si>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</si>
  <si>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</si>
  <si>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</si>
  <si>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</si>
  <si>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</si>
  <si>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</si>
  <si>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</si>
  <si>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</si>
  <si>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</si>
  <si>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</si>
  <si>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</si>
  <si>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</si>
  <si>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</si>
  <si>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</si>
  <si>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</si>
  <si>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</si>
  <si>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</si>
  <si>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</si>
  <si>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</si>
  <si>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</si>
  <si>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</si>
  <si>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</si>
  <si>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</si>
  <si>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</si>
  <si>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</si>
  <si>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</si>
  <si>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</si>
  <si>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</si>
  <si>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</si>
  <si>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</si>
  <si>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</si>
  <si>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</si>
  <si>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</si>
  <si>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</si>
  <si>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</si>
  <si>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</si>
  <si>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</si>
  <si>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</si>
  <si>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</si>
  <si>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</si>
  <si>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</si>
  <si>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</si>
  <si>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</si>
  <si>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</si>
  <si>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</si>
  <si>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</si>
  <si>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</si>
  <si>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</si>
  <si>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</si>
  <si>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</si>
  <si>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</si>
  <si>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</si>
  <si>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</si>
  <si>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</si>
  <si>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</si>
  <si>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</si>
  <si>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</si>
  <si>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</si>
  <si>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</si>
  <si>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</si>
  <si>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</si>
  <si>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</si>
  <si>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</si>
  <si>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</si>
  <si>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</si>
  <si>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</si>
  <si>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</si>
  <si>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</si>
  <si>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</si>
  <si>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</si>
  <si>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</si>
  <si>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</si>
  <si>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</si>
  <si>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</si>
  <si>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</si>
  <si>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</si>
  <si>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</si>
  <si>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</si>
  <si>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</si>
  <si>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</si>
  <si>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</si>
  <si>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</si>
  <si>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</si>
  <si>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</si>
  <si>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</si>
  <si>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</si>
  <si>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</si>
  <si>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</si>
  <si>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</si>
  <si>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</si>
  <si>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</si>
  <si>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</si>
  <si>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</si>
  <si>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</si>
  <si>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</si>
  <si>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</si>
  <si>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</si>
  <si>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</si>
  <si>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</si>
  <si>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</si>
  <si>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</si>
  <si>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</si>
  <si>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</si>
  <si>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</si>
  <si>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</si>
  <si>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</si>
  <si>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</si>
  <si>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</si>
  <si>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</si>
  <si>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</si>
  <si>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</si>
  <si>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</si>
  <si>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</si>
  <si>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</si>
  <si>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</si>
  <si>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</si>
  <si>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</si>
  <si>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</si>
  <si>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</si>
  <si>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</si>
  <si>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</si>
  <si>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</si>
  <si>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</si>
  <si>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</si>
  <si>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</si>
  <si>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</si>
  <si>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</si>
  <si>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</si>
  <si>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</si>
  <si>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</si>
  <si>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</si>
  <si>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</si>
  <si>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</si>
  <si>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</si>
  <si>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</si>
  <si>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</si>
  <si>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</si>
  <si>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</si>
  <si>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</si>
  <si>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</si>
  <si>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</si>
  <si>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</si>
  <si>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</si>
  <si>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</si>
  <si>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</si>
  <si>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</si>
  <si>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</si>
  <si>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</si>
  <si>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</si>
  <si>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</si>
  <si>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</si>
  <si>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</si>
  <si>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</si>
  <si>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</si>
  <si>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</si>
  <si>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</si>
  <si>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</si>
  <si>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</si>
  <si>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</si>
  <si>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</si>
  <si>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</si>
  <si>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</si>
  <si>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</si>
  <si>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</si>
  <si>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</si>
  <si>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</si>
  <si>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</si>
  <si>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</si>
  <si>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</si>
  <si>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</si>
  <si>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</si>
  <si>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</si>
  <si>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</si>
  <si>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</si>
  <si>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</si>
  <si>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</si>
  <si>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</si>
  <si>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</si>
  <si>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</si>
  <si>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</si>
  <si>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</si>
  <si>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</si>
  <si>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</si>
  <si>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</si>
  <si>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</si>
  <si>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</si>
  <si>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</si>
  <si>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</si>
  <si>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</si>
  <si>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</si>
  <si>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</si>
  <si>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</si>
  <si>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</si>
  <si>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</si>
  <si>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</si>
  <si>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</si>
  <si>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</si>
  <si>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</si>
  <si>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</si>
  <si>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</si>
  <si>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</si>
  <si>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</si>
  <si>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</si>
  <si>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</si>
  <si>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</si>
  <si>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</si>
  <si>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</si>
  <si>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</si>
  <si>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</si>
  <si>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</si>
  <si>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</si>
  <si>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</si>
  <si>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</si>
  <si>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</si>
  <si>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</si>
  <si>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</si>
  <si>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</si>
  <si>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</si>
  <si>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</si>
  <si>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</si>
  <si>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</si>
  <si>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</si>
  <si>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</si>
  <si>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</si>
  <si>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</si>
  <si>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</si>
  <si>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</si>
  <si>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</si>
  <si>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</si>
  <si>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</si>
  <si>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</si>
  <si>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</si>
  <si>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</si>
  <si>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</si>
  <si>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</si>
  <si>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</si>
  <si>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</si>
  <si>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</si>
  <si>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</si>
  <si>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</si>
  <si>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</si>
  <si>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</si>
  <si>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</si>
  <si>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</si>
  <si>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</si>
  <si>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</si>
  <si>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</si>
  <si>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</si>
  <si>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</si>
  <si>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</si>
  <si>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</si>
  <si>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</si>
  <si>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</si>
  <si>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</si>
  <si>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</si>
  <si>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</si>
  <si>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</si>
  <si>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</si>
  <si>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</si>
  <si>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</si>
  <si>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</si>
  <si>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</si>
  <si>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</si>
  <si>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</si>
  <si>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</si>
  <si>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</si>
  <si>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</si>
  <si>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</si>
  <si>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</si>
  <si>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</si>
  <si>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</si>
  <si>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</si>
  <si>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</si>
  <si>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</si>
  <si>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</si>
  <si>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</si>
  <si>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</si>
  <si>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</si>
  <si>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</si>
  <si>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</si>
  <si>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</si>
  <si>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</si>
  <si>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</si>
  <si>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</si>
  <si>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</si>
  <si>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</si>
  <si>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</si>
  <si>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</si>
  <si>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</si>
  <si>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</si>
  <si>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</si>
  <si>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</si>
  <si>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</si>
  <si>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</si>
  <si>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</si>
  <si>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</si>
  <si>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</si>
  <si>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</si>
  <si>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</si>
  <si>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</si>
  <si>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</si>
  <si>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</si>
  <si>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</si>
  <si>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</si>
  <si>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</si>
  <si>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</si>
  <si>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</si>
  <si>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</si>
  <si>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</si>
  <si>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</si>
  <si>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</si>
  <si>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</si>
  <si>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</si>
  <si>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</si>
  <si>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</si>
  <si>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</si>
  <si>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</si>
  <si>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</si>
  <si>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</si>
  <si>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</si>
  <si>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</si>
  <si>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</si>
  <si>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</si>
  <si>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</si>
  <si>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</si>
  <si>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</si>
  <si>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</si>
  <si>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</si>
  <si>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</si>
  <si>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</si>
  <si>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</si>
  <si>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</si>
  <si>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</si>
  <si>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</si>
  <si>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</si>
  <si>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</si>
  <si>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</si>
  <si>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</si>
  <si>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</si>
  <si>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</si>
  <si>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</si>
  <si>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</si>
  <si>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</si>
  <si>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</si>
  <si>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</si>
  <si>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</si>
  <si>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</si>
  <si>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</si>
  <si>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</si>
  <si>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</si>
  <si>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</si>
  <si>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</si>
  <si>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</si>
  <si>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</si>
  <si>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</si>
  <si>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</si>
  <si>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</si>
  <si>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</si>
  <si>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</si>
  <si>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</si>
  <si>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</si>
  <si>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</si>
  <si>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</si>
  <si>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</si>
  <si>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</si>
  <si>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</si>
  <si>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</si>
  <si>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</si>
  <si>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</si>
  <si>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</si>
  <si>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</si>
  <si>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</si>
  <si>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</si>
  <si>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</si>
  <si>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</si>
  <si>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</si>
  <si>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</si>
  <si>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</si>
  <si>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</si>
  <si>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</si>
  <si>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</si>
  <si>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</si>
  <si>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</si>
  <si>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</si>
  <si>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</si>
  <si>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</si>
  <si>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</si>
  <si>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</si>
  <si>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</si>
  <si>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</si>
  <si>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</si>
  <si>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</si>
  <si>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</si>
  <si>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</si>
  <si>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</si>
  <si>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</si>
  <si>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</si>
  <si>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</si>
  <si>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</si>
  <si>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</si>
  <si>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</si>
  <si>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</si>
  <si>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</si>
  <si>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</si>
  <si>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</si>
  <si>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</si>
  <si>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</si>
  <si>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</si>
  <si>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</si>
  <si>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</si>
  <si>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</si>
  <si>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</si>
  <si>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</si>
  <si>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</si>
  <si>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</si>
  <si>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</si>
  <si>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</si>
  <si>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</si>
  <si>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</si>
  <si>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</si>
  <si>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</si>
  <si>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</si>
  <si>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</si>
  <si>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</si>
  <si>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</si>
  <si>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</si>
  <si>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</si>
  <si>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</si>
  <si>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</si>
  <si>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</si>
  <si>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</si>
  <si>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MUNICIPIO DE ACAMBARO, GTO. 2025</t>
  </si>
  <si>
    <t>DEL 01 DE ENERO DEL 2025 AL 31 DE MARZO DEL 2025</t>
  </si>
  <si>
    <t xml:space="preserve">Bajo protesta de decir verdad declaramos que los Estados Financieros y sus notas, son razonablemente correctos </t>
  </si>
  <si>
    <t>y son responsabilidad del emisor</t>
  </si>
  <si>
    <t>Lic. Claudia Silva Campos                                         C.P. y Lic. Claudia Salinas Cervantes</t>
  </si>
  <si>
    <t>Presidenta Municipal                               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</si>
</sst>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2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topLeftCell="A13" workbookViewId="0"/>
    <sheetView workbookViewId="1"/>
    <sheetView tabSelected="1" workbookViewId="2">
      <selection activeCell="B1" sqref="B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1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39" t="s">
        <v>554</v>
      </c>
    </row>
    <row r="42" spans="1:4" x14ac:dyDescent="0.2">
      <c r="A42" s="5"/>
      <c r="B42" s="139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8" t="s">
        <v>55</v>
      </c>
      <c r="B45" s="158"/>
      <c r="C45" s="143"/>
      <c r="D45" s="143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2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9" t="str">
        <f>ESF!A1</f>
        <v>MUNICIPIO DE ACAMBARO, GTO. 2025</v>
      </c>
      <c r="B1" s="159"/>
      <c r="C1" s="159"/>
      <c r="D1" s="127" t="s">
        <v>0</v>
      </c>
      <c r="E1" s="20">
        <f>'Notas a los Edos Financieros'!D1</f>
        <v>2025</v>
      </c>
    </row>
    <row r="2" spans="1:7" s="12" customFormat="1" ht="11.25" customHeight="1" x14ac:dyDescent="0.25">
      <c r="A2" s="159" t="s">
        <v>189</v>
      </c>
      <c r="B2" s="159"/>
      <c r="C2" s="159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9" t="str">
        <f>ESF!A3</f>
        <v>DEL 01 DE ENERO DEL 2025 AL 31 DE MARZO DEL 2025</v>
      </c>
      <c r="B3" s="159"/>
      <c r="C3" s="159"/>
      <c r="D3" s="127" t="s">
        <v>3</v>
      </c>
      <c r="E3" s="20">
        <f>'Notas a los Edos Financieros'!D3</f>
        <v>1</v>
      </c>
    </row>
    <row r="4" spans="1:7" s="12" customFormat="1" ht="11.25" customHeight="1" x14ac:dyDescent="0.25">
      <c r="A4" s="159" t="s">
        <v>4</v>
      </c>
      <c r="B4" s="159"/>
      <c r="C4" s="159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135118160.94999999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33059886.77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25266505.699999999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25155584.239999998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110921.46</v>
      </c>
      <c r="D18" s="125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0</v>
      </c>
      <c r="D27" s="125" t="str">
        <f>IFERROR(C27/$C$27,"")</f>
        <v/>
      </c>
      <c r="E27" s="41"/>
    </row>
    <row r="28" spans="1:5" x14ac:dyDescent="0.2">
      <c r="A28" s="42">
        <v>4131</v>
      </c>
      <c r="B28" s="43" t="s">
        <v>207</v>
      </c>
      <c r="C28" s="46">
        <v>0</v>
      </c>
      <c r="D28" s="125" t="str">
        <f>IFERROR(C28/$C$27,"")</f>
        <v/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5" t="str">
        <f>IFERROR(C29/$C$27,"")</f>
        <v/>
      </c>
      <c r="E29" s="41"/>
    </row>
    <row r="30" spans="1:5" x14ac:dyDescent="0.2">
      <c r="A30" s="118">
        <v>4140</v>
      </c>
      <c r="B30" s="119" t="s">
        <v>209</v>
      </c>
      <c r="C30" s="117">
        <v>2789518.36</v>
      </c>
      <c r="D30" s="125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5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2789518.36</v>
      </c>
      <c r="D32" s="125">
        <f t="shared" si="2"/>
        <v>1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5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5">
        <f t="shared" si="2"/>
        <v>0</v>
      </c>
      <c r="E35" s="41"/>
    </row>
    <row r="36" spans="1:5" x14ac:dyDescent="0.2">
      <c r="A36" s="118">
        <v>4150</v>
      </c>
      <c r="B36" s="119" t="s">
        <v>215</v>
      </c>
      <c r="C36" s="117">
        <v>3759562.26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335799.79</v>
      </c>
      <c r="D37" s="125">
        <f>IFERROR(C37/$C$36,"")</f>
        <v>8.9318853307140067E-2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217</v>
      </c>
      <c r="C39" s="117">
        <v>1243870.0900000001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5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833718.2</v>
      </c>
      <c r="D41" s="125">
        <f t="shared" si="3"/>
        <v>0.67026147400971747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5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410151.89</v>
      </c>
      <c r="D47" s="125">
        <f t="shared" si="3"/>
        <v>0.32973852599028247</v>
      </c>
      <c r="E47" s="41"/>
    </row>
    <row r="48" spans="1:5" x14ac:dyDescent="0.2">
      <c r="A48" s="118">
        <v>4170</v>
      </c>
      <c r="B48" s="119" t="s">
        <v>531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5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5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5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5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5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5" t="str">
        <f t="shared" si="4"/>
        <v/>
      </c>
      <c r="E56" s="41"/>
    </row>
    <row r="57" spans="1:5" ht="33.75" x14ac:dyDescent="0.2">
      <c r="A57" s="118">
        <v>4200</v>
      </c>
      <c r="B57" s="122" t="s">
        <v>234</v>
      </c>
      <c r="C57" s="117">
        <v>101925083.17</v>
      </c>
      <c r="D57" s="125"/>
      <c r="E57" s="41"/>
    </row>
    <row r="58" spans="1:5" ht="22.5" x14ac:dyDescent="0.2">
      <c r="A58" s="118">
        <v>4210</v>
      </c>
      <c r="B58" s="121" t="s">
        <v>235</v>
      </c>
      <c r="C58" s="117">
        <v>101925083.17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52992118.170000002</v>
      </c>
      <c r="D59" s="125">
        <f t="shared" si="5"/>
        <v>0.51991243491668171</v>
      </c>
      <c r="E59" s="41"/>
    </row>
    <row r="60" spans="1:5" x14ac:dyDescent="0.2">
      <c r="A60" s="42">
        <v>4212</v>
      </c>
      <c r="B60" s="43" t="s">
        <v>237</v>
      </c>
      <c r="C60" s="46">
        <v>48932965</v>
      </c>
      <c r="D60" s="125">
        <f t="shared" si="5"/>
        <v>0.48008756508331824</v>
      </c>
      <c r="E60" s="41"/>
    </row>
    <row r="61" spans="1:5" x14ac:dyDescent="0.2">
      <c r="A61" s="42">
        <v>4213</v>
      </c>
      <c r="B61" s="43" t="s">
        <v>238</v>
      </c>
      <c r="C61" s="46">
        <v>0</v>
      </c>
      <c r="D61" s="125">
        <f t="shared" si="5"/>
        <v>0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0</v>
      </c>
      <c r="D64" s="125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5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 t="str">
        <f>IFERROR(C68/$C$64,"")</f>
        <v/>
      </c>
      <c r="E68" s="41"/>
    </row>
    <row r="69" spans="1:5" x14ac:dyDescent="0.2">
      <c r="A69" s="116">
        <v>4300</v>
      </c>
      <c r="B69" s="120" t="s">
        <v>39</v>
      </c>
      <c r="C69" s="117">
        <v>133191.01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133191.01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75218959.170000002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70179112.599999994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43607858.649999999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35744061.049999997</v>
      </c>
      <c r="D97" s="125">
        <f t="shared" ref="D97:D102" si="8">IFERROR(C97/$C$96,"")</f>
        <v>0.81967017314206048</v>
      </c>
      <c r="E97" s="43"/>
    </row>
    <row r="98" spans="1:5" x14ac:dyDescent="0.2">
      <c r="A98" s="45">
        <v>5112</v>
      </c>
      <c r="B98" s="43" t="s">
        <v>268</v>
      </c>
      <c r="C98" s="46">
        <v>246598.32</v>
      </c>
      <c r="D98" s="125">
        <f t="shared" si="8"/>
        <v>5.6549055063495994E-3</v>
      </c>
      <c r="E98" s="43"/>
    </row>
    <row r="99" spans="1:5" x14ac:dyDescent="0.2">
      <c r="A99" s="45">
        <v>5113</v>
      </c>
      <c r="B99" s="43" t="s">
        <v>269</v>
      </c>
      <c r="C99" s="46">
        <v>282428.53000000003</v>
      </c>
      <c r="D99" s="125">
        <f t="shared" si="8"/>
        <v>6.4765512167610194E-3</v>
      </c>
      <c r="E99" s="43"/>
    </row>
    <row r="100" spans="1:5" x14ac:dyDescent="0.2">
      <c r="A100" s="45">
        <v>5114</v>
      </c>
      <c r="B100" s="43" t="s">
        <v>270</v>
      </c>
      <c r="C100" s="46">
        <v>4557293.9800000004</v>
      </c>
      <c r="D100" s="125">
        <f t="shared" si="8"/>
        <v>0.10450625463123951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1733193.77</v>
      </c>
      <c r="D101" s="125">
        <f t="shared" si="8"/>
        <v>3.9744986882083465E-2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5200170.74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329903.92</v>
      </c>
      <c r="D104" s="125">
        <f t="shared" ref="D104:D112" si="9">IFERROR(C104/$C$103,"")</f>
        <v>6.3440978478333576E-2</v>
      </c>
      <c r="E104" s="43"/>
    </row>
    <row r="105" spans="1:5" x14ac:dyDescent="0.2">
      <c r="A105" s="45">
        <v>5122</v>
      </c>
      <c r="B105" s="43" t="s">
        <v>275</v>
      </c>
      <c r="C105" s="46">
        <v>55374.080000000002</v>
      </c>
      <c r="D105" s="125">
        <f t="shared" si="9"/>
        <v>1.0648511898668927E-2</v>
      </c>
      <c r="E105" s="43"/>
    </row>
    <row r="106" spans="1:5" x14ac:dyDescent="0.2">
      <c r="A106" s="45">
        <v>5123</v>
      </c>
      <c r="B106" s="43" t="s">
        <v>276</v>
      </c>
      <c r="C106" s="46">
        <v>0</v>
      </c>
      <c r="D106" s="125">
        <f t="shared" si="9"/>
        <v>0</v>
      </c>
      <c r="E106" s="43"/>
    </row>
    <row r="107" spans="1:5" x14ac:dyDescent="0.2">
      <c r="A107" s="45">
        <v>5124</v>
      </c>
      <c r="B107" s="43" t="s">
        <v>277</v>
      </c>
      <c r="C107" s="46">
        <v>291707.65999999997</v>
      </c>
      <c r="D107" s="125">
        <f t="shared" si="9"/>
        <v>5.6095785039550441E-2</v>
      </c>
      <c r="E107" s="43"/>
    </row>
    <row r="108" spans="1:5" x14ac:dyDescent="0.2">
      <c r="A108" s="45">
        <v>5125</v>
      </c>
      <c r="B108" s="43" t="s">
        <v>278</v>
      </c>
      <c r="C108" s="46">
        <v>0</v>
      </c>
      <c r="D108" s="125">
        <f t="shared" si="9"/>
        <v>0</v>
      </c>
      <c r="E108" s="43"/>
    </row>
    <row r="109" spans="1:5" x14ac:dyDescent="0.2">
      <c r="A109" s="45">
        <v>5126</v>
      </c>
      <c r="B109" s="43" t="s">
        <v>279</v>
      </c>
      <c r="C109" s="46">
        <v>2547566.52</v>
      </c>
      <c r="D109" s="125">
        <f t="shared" si="9"/>
        <v>0.48990055276531169</v>
      </c>
      <c r="E109" s="43"/>
    </row>
    <row r="110" spans="1:5" x14ac:dyDescent="0.2">
      <c r="A110" s="45">
        <v>5127</v>
      </c>
      <c r="B110" s="43" t="s">
        <v>280</v>
      </c>
      <c r="C110" s="46">
        <v>0</v>
      </c>
      <c r="D110" s="125">
        <f t="shared" si="9"/>
        <v>0</v>
      </c>
      <c r="E110" s="43"/>
    </row>
    <row r="111" spans="1:5" x14ac:dyDescent="0.2">
      <c r="A111" s="45">
        <v>5128</v>
      </c>
      <c r="B111" s="43" t="s">
        <v>281</v>
      </c>
      <c r="C111" s="46">
        <v>1744013.6</v>
      </c>
      <c r="D111" s="125">
        <f t="shared" si="9"/>
        <v>0.33537621882007668</v>
      </c>
      <c r="E111" s="43"/>
    </row>
    <row r="112" spans="1:5" x14ac:dyDescent="0.2">
      <c r="A112" s="45">
        <v>5129</v>
      </c>
      <c r="B112" s="43" t="s">
        <v>282</v>
      </c>
      <c r="C112" s="46">
        <v>231604.96</v>
      </c>
      <c r="D112" s="125">
        <f t="shared" si="9"/>
        <v>4.4537952998058669E-2</v>
      </c>
      <c r="E112" s="43"/>
    </row>
    <row r="113" spans="1:5" x14ac:dyDescent="0.2">
      <c r="A113" s="116">
        <v>5130</v>
      </c>
      <c r="B113" s="119" t="s">
        <v>283</v>
      </c>
      <c r="C113" s="117">
        <v>21371083.210000001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17145708.57</v>
      </c>
      <c r="D114" s="125">
        <f t="shared" ref="D114:D122" si="10">IFERROR(C114/$C$113,"")</f>
        <v>0.80228542472648956</v>
      </c>
      <c r="E114" s="43"/>
    </row>
    <row r="115" spans="1:5" x14ac:dyDescent="0.2">
      <c r="A115" s="45">
        <v>5132</v>
      </c>
      <c r="B115" s="43" t="s">
        <v>285</v>
      </c>
      <c r="C115" s="46">
        <v>461379.21</v>
      </c>
      <c r="D115" s="125">
        <f t="shared" si="10"/>
        <v>2.1588948274933979E-2</v>
      </c>
      <c r="E115" s="43"/>
    </row>
    <row r="116" spans="1:5" x14ac:dyDescent="0.2">
      <c r="A116" s="45">
        <v>5133</v>
      </c>
      <c r="B116" s="43" t="s">
        <v>286</v>
      </c>
      <c r="C116" s="46">
        <v>428313.12</v>
      </c>
      <c r="D116" s="125">
        <f t="shared" si="10"/>
        <v>2.004171317809398E-2</v>
      </c>
      <c r="E116" s="43"/>
    </row>
    <row r="117" spans="1:5" x14ac:dyDescent="0.2">
      <c r="A117" s="45">
        <v>5134</v>
      </c>
      <c r="B117" s="43" t="s">
        <v>287</v>
      </c>
      <c r="C117" s="46">
        <v>139983.63</v>
      </c>
      <c r="D117" s="125">
        <f t="shared" si="10"/>
        <v>6.5501420131338301E-3</v>
      </c>
      <c r="E117" s="43"/>
    </row>
    <row r="118" spans="1:5" x14ac:dyDescent="0.2">
      <c r="A118" s="45">
        <v>5135</v>
      </c>
      <c r="B118" s="43" t="s">
        <v>288</v>
      </c>
      <c r="C118" s="46">
        <v>669265.80000000005</v>
      </c>
      <c r="D118" s="125">
        <f t="shared" si="10"/>
        <v>3.1316419173682122E-2</v>
      </c>
      <c r="E118" s="43"/>
    </row>
    <row r="119" spans="1:5" x14ac:dyDescent="0.2">
      <c r="A119" s="45">
        <v>5136</v>
      </c>
      <c r="B119" s="43" t="s">
        <v>289</v>
      </c>
      <c r="C119" s="46">
        <v>61190</v>
      </c>
      <c r="D119" s="125">
        <f t="shared" si="10"/>
        <v>2.8632147186328791E-3</v>
      </c>
      <c r="E119" s="43"/>
    </row>
    <row r="120" spans="1:5" x14ac:dyDescent="0.2">
      <c r="A120" s="45">
        <v>5137</v>
      </c>
      <c r="B120" s="43" t="s">
        <v>290</v>
      </c>
      <c r="C120" s="46">
        <v>40336.5</v>
      </c>
      <c r="D120" s="125">
        <f t="shared" si="10"/>
        <v>1.8874335757171944E-3</v>
      </c>
      <c r="E120" s="43"/>
    </row>
    <row r="121" spans="1:5" x14ac:dyDescent="0.2">
      <c r="A121" s="45">
        <v>5138</v>
      </c>
      <c r="B121" s="43" t="s">
        <v>291</v>
      </c>
      <c r="C121" s="46">
        <v>909815.67</v>
      </c>
      <c r="D121" s="125">
        <f t="shared" si="10"/>
        <v>4.2572276803184088E-2</v>
      </c>
      <c r="E121" s="43"/>
    </row>
    <row r="122" spans="1:5" x14ac:dyDescent="0.2">
      <c r="A122" s="45">
        <v>5139</v>
      </c>
      <c r="B122" s="43" t="s">
        <v>292</v>
      </c>
      <c r="C122" s="46">
        <v>2559373.71</v>
      </c>
      <c r="D122" s="125">
        <f t="shared" si="10"/>
        <v>0.11975872653953322</v>
      </c>
      <c r="E122" s="43"/>
    </row>
    <row r="123" spans="1:5" x14ac:dyDescent="0.2">
      <c r="A123" s="116">
        <v>5200</v>
      </c>
      <c r="B123" s="120" t="s">
        <v>293</v>
      </c>
      <c r="C123" s="117">
        <v>5039846.57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4193122.5</v>
      </c>
      <c r="D127" s="125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>
        <f>IFERROR(C129/$C$127,"")</f>
        <v>0</v>
      </c>
      <c r="E129" s="43"/>
    </row>
    <row r="130" spans="1:5" x14ac:dyDescent="0.2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302</v>
      </c>
      <c r="C133" s="117">
        <v>846724.07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623224.06999999995</v>
      </c>
      <c r="D134" s="125">
        <f>IFERROR(C134/$C$133,"")</f>
        <v>0.73604151822446717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223500</v>
      </c>
      <c r="D136" s="125">
        <f>IFERROR(C136/$C$133,"")</f>
        <v>0.26395848177553288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0</v>
      </c>
      <c r="D163" s="125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5" t="str">
        <f>IFERROR(C165/$C$163,"")</f>
        <v/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0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373</v>
      </c>
      <c r="C210" s="117">
        <v>0</v>
      </c>
      <c r="D210" s="125"/>
      <c r="E210" s="43"/>
    </row>
    <row r="211" spans="1:5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0866141732283472" right="0.70866141732283472" top="0.74803149606299213" bottom="0.74803149606299213" header="0.31496062992125984" footer="0.31496062992125984"/>
  <pageSetup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topLeftCell="A97"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60" t="str">
        <f>'Notas a los Edos Financieros'!A1</f>
        <v>MUNICIPIO DE ACAMBARO, GTO. 2025</v>
      </c>
      <c r="B1" s="161"/>
      <c r="C1" s="161"/>
      <c r="D1" s="161"/>
      <c r="E1" s="161"/>
      <c r="F1" s="161"/>
      <c r="G1" s="11" t="s">
        <v>0</v>
      </c>
      <c r="H1" s="20">
        <f>'Notas a los Edos Financieros'!D1</f>
        <v>2025</v>
      </c>
    </row>
    <row r="2" spans="1:8" s="12" customFormat="1" ht="11.25" customHeight="1" x14ac:dyDescent="0.25">
      <c r="A2" s="160" t="s">
        <v>56</v>
      </c>
      <c r="B2" s="161"/>
      <c r="C2" s="161"/>
      <c r="D2" s="161"/>
      <c r="E2" s="161"/>
      <c r="F2" s="161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60" t="str">
        <f>'Notas a los Edos Financieros'!A3</f>
        <v>DEL 01 DE ENERO DEL 2025 AL 31 DE MARZO DEL 2025</v>
      </c>
      <c r="B3" s="161"/>
      <c r="C3" s="161"/>
      <c r="D3" s="161"/>
      <c r="E3" s="161"/>
      <c r="F3" s="161"/>
      <c r="G3" s="11" t="s">
        <v>3</v>
      </c>
      <c r="H3" s="20">
        <f>'Notas a los Edos Financieros'!D3</f>
        <v>1</v>
      </c>
    </row>
    <row r="4" spans="1:8" s="12" customFormat="1" ht="11.25" customHeight="1" x14ac:dyDescent="0.25">
      <c r="A4" s="159" t="s">
        <v>4</v>
      </c>
      <c r="B4" s="159"/>
      <c r="C4" s="159"/>
      <c r="D4" s="159"/>
      <c r="E4" s="159"/>
      <c r="F4" s="159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61855447.289999999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515507.8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37221967.57</v>
      </c>
      <c r="D20" s="19">
        <v>37221967.57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76532.19</v>
      </c>
      <c r="D21" s="19">
        <v>76532.19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567437.13</v>
      </c>
      <c r="D24" s="19">
        <v>567437.13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10644374.92</v>
      </c>
      <c r="D27" s="19">
        <v>10644374.92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188158.05</v>
      </c>
      <c r="D28" s="19">
        <v>188158.05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511826.46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674615299.42999995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481127592.74000001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193487706.69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106398984.34999999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11618163.15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2671864.61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4972916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53423391.689999998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8258025.6299999999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25454623.27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1096282.23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53985.7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1042296.53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6819447.4100000001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6819447.4100000001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34862434.25</v>
      </c>
      <c r="D110" s="19">
        <v>34862434.25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2545398.38</v>
      </c>
      <c r="D112" s="19">
        <v>2545398.38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713364.57</v>
      </c>
      <c r="D113" s="19">
        <v>713364.57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1252392.1000000001</v>
      </c>
      <c r="D114" s="19">
        <v>1252392.1000000001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2709350.24</v>
      </c>
      <c r="D117" s="19">
        <v>2709350.24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27641928.960000001</v>
      </c>
      <c r="D119" s="19">
        <v>27641928.960000001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62" t="str">
        <f>ESF!A1</f>
        <v>MUNICIPIO DE ACAMBARO,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ht="11.25" customHeight="1" x14ac:dyDescent="0.2">
      <c r="A2" s="162" t="s">
        <v>376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2" t="str">
        <f>ESF!A3</f>
        <v>DEL 01 DE ENERO DEL 2025 AL 31 DE MARZO DEL 2025</v>
      </c>
      <c r="B3" s="162"/>
      <c r="C3" s="162"/>
      <c r="D3" s="22" t="s">
        <v>3</v>
      </c>
      <c r="E3" s="23">
        <f>'Notas a los Edos Financieros'!D3</f>
        <v>1</v>
      </c>
    </row>
    <row r="4" spans="1:5" ht="11.25" customHeight="1" x14ac:dyDescent="0.2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19871384.77</v>
      </c>
    </row>
    <row r="10" spans="1:5" x14ac:dyDescent="0.2">
      <c r="A10" s="28">
        <v>3120</v>
      </c>
      <c r="B10" s="24" t="s">
        <v>378</v>
      </c>
      <c r="C10" s="29">
        <v>17016391.75</v>
      </c>
    </row>
    <row r="11" spans="1:5" x14ac:dyDescent="0.2">
      <c r="A11" s="28">
        <v>3130</v>
      </c>
      <c r="B11" s="24" t="s">
        <v>379</v>
      </c>
      <c r="C11" s="29">
        <v>294146886.5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59899201.780000001</v>
      </c>
    </row>
    <row r="16" spans="1:5" x14ac:dyDescent="0.2">
      <c r="A16" s="28">
        <v>3220</v>
      </c>
      <c r="B16" s="24" t="s">
        <v>383</v>
      </c>
      <c r="C16" s="29">
        <v>421077616.33999997</v>
      </c>
    </row>
    <row r="17" spans="1:4" x14ac:dyDescent="0.2">
      <c r="A17" s="28">
        <v>3230</v>
      </c>
      <c r="B17" s="24" t="s">
        <v>384</v>
      </c>
      <c r="C17" s="29">
        <v>0</v>
      </c>
    </row>
    <row r="18" spans="1:4" x14ac:dyDescent="0.2">
      <c r="A18" s="28">
        <v>3231</v>
      </c>
      <c r="B18" s="24" t="s">
        <v>385</v>
      </c>
      <c r="C18" s="29">
        <v>0</v>
      </c>
    </row>
    <row r="19" spans="1:4" x14ac:dyDescent="0.2">
      <c r="A19" s="28">
        <v>3232</v>
      </c>
      <c r="B19" s="24" t="s">
        <v>386</v>
      </c>
      <c r="C19" s="29">
        <v>0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0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 t="s">
        <v>55</v>
      </c>
      <c r="C31" s="150"/>
      <c r="D31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1.1023622047244095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topLeftCell="A67" workbookViewId="0">
      <selection activeCell="A8" sqref="A8"/>
    </sheetView>
    <sheetView workbookViewId="1">
      <selection activeCell="A6" sqref="A6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62" t="str">
        <f>ESF!A1</f>
        <v>MUNICIPIO DE ACAMBARO,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s="30" customFormat="1" ht="11.25" customHeight="1" x14ac:dyDescent="0.25">
      <c r="A2" s="162" t="s">
        <v>396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62" t="str">
        <f>ESF!A3</f>
        <v>DEL 01 DE ENERO DEL 2025 AL 31 DE MARZO DEL 2025</v>
      </c>
      <c r="B3" s="162"/>
      <c r="C3" s="162"/>
      <c r="D3" s="22" t="s">
        <v>3</v>
      </c>
      <c r="E3" s="23">
        <f>'Notas a los Edos Financieros'!D3</f>
        <v>1</v>
      </c>
    </row>
    <row r="4" spans="1:5" s="30" customFormat="1" ht="11.25" customHeight="1" x14ac:dyDescent="0.25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615573.78</v>
      </c>
      <c r="D9" s="29">
        <v>461209.78</v>
      </c>
    </row>
    <row r="10" spans="1:5" x14ac:dyDescent="0.2">
      <c r="A10" s="28">
        <v>1112</v>
      </c>
      <c r="B10" s="24" t="s">
        <v>398</v>
      </c>
      <c r="C10" s="29">
        <v>63968911.710000001</v>
      </c>
      <c r="D10" s="29">
        <v>42676135.909999996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64584485.490000002</v>
      </c>
      <c r="D16" s="89">
        <f>SUM(D9:D15)</f>
        <v>43137345.689999998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674615299.43000007</v>
      </c>
      <c r="D21" s="89">
        <f>SUM(D22:D28)</f>
        <v>-20510992.440000001</v>
      </c>
    </row>
    <row r="22" spans="1:4" x14ac:dyDescent="0.2">
      <c r="A22" s="28">
        <v>1231</v>
      </c>
      <c r="B22" s="24" t="s">
        <v>110</v>
      </c>
      <c r="C22" s="29">
        <v>481127592.74000001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193487706.69</v>
      </c>
      <c r="D25" s="29">
        <v>-20510992.440000001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106398984.34999998</v>
      </c>
      <c r="D29" s="89">
        <f>SUM(D30:D37)</f>
        <v>739644.15999999992</v>
      </c>
    </row>
    <row r="30" spans="1:4" x14ac:dyDescent="0.2">
      <c r="A30" s="28">
        <v>1241</v>
      </c>
      <c r="B30" s="24" t="s">
        <v>118</v>
      </c>
      <c r="C30" s="29">
        <v>11618163.15</v>
      </c>
      <c r="D30" s="29">
        <v>322962.67</v>
      </c>
    </row>
    <row r="31" spans="1:4" x14ac:dyDescent="0.2">
      <c r="A31" s="28">
        <v>1242</v>
      </c>
      <c r="B31" s="24" t="s">
        <v>119</v>
      </c>
      <c r="C31" s="29">
        <v>2671864.61</v>
      </c>
      <c r="D31" s="29">
        <v>347050</v>
      </c>
    </row>
    <row r="32" spans="1:4" x14ac:dyDescent="0.2">
      <c r="A32" s="28">
        <v>1243</v>
      </c>
      <c r="B32" s="24" t="s">
        <v>120</v>
      </c>
      <c r="C32" s="29">
        <v>4972916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53423391.689999998</v>
      </c>
      <c r="D33" s="29">
        <v>4</v>
      </c>
    </row>
    <row r="34" spans="1:6" x14ac:dyDescent="0.2">
      <c r="A34" s="28">
        <v>1245</v>
      </c>
      <c r="B34" s="24" t="s">
        <v>122</v>
      </c>
      <c r="C34" s="29">
        <v>8258025.6299999999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25454623.27</v>
      </c>
      <c r="D35" s="29">
        <v>69627.490000000005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1096282.23</v>
      </c>
      <c r="D38" s="89">
        <f>SUM(D39:D43)</f>
        <v>0</v>
      </c>
    </row>
    <row r="39" spans="1:6" x14ac:dyDescent="0.2">
      <c r="A39" s="28">
        <v>1251</v>
      </c>
      <c r="B39" s="24" t="s">
        <v>130</v>
      </c>
      <c r="C39" s="29">
        <v>53985.7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1042296.53</v>
      </c>
      <c r="D42" s="29">
        <v>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782110566.01000011</v>
      </c>
      <c r="D44" s="89">
        <f>D21+D29+D38</f>
        <v>-19771348.280000001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5">
      <c r="A48" s="35">
        <v>3210</v>
      </c>
      <c r="B48" s="36" t="s">
        <v>404</v>
      </c>
      <c r="C48" s="89">
        <v>59899201.780000001</v>
      </c>
      <c r="D48" s="89">
        <v>21950867.73</v>
      </c>
      <c r="E48" s="98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0</v>
      </c>
      <c r="D49" s="89">
        <f>D50+D62+D63+D72+D75+D81+D90</f>
        <v>72669482.730000004</v>
      </c>
      <c r="E49" s="99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4811275.93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8356135.54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0</v>
      </c>
      <c r="D90" s="89">
        <v>72669482.730000004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C102+C124+C134+C136</f>
        <v>133191.01</v>
      </c>
      <c r="D101" s="89">
        <f>D102+D124+D134+D136</f>
        <v>2663646.54</v>
      </c>
      <c r="F101"/>
    </row>
    <row r="102" spans="1:6" x14ac:dyDescent="0.2">
      <c r="A102" s="35">
        <v>4300</v>
      </c>
      <c r="B102" s="100" t="s">
        <v>39</v>
      </c>
      <c r="C102" s="29">
        <v>133191.01</v>
      </c>
      <c r="D102" s="29">
        <v>2663646.54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248</v>
      </c>
      <c r="C105" s="29">
        <v>133191.01</v>
      </c>
      <c r="D105" s="29">
        <v>2663646.54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154">
        <v>4150</v>
      </c>
      <c r="B136" s="156" t="s">
        <v>215</v>
      </c>
      <c r="C136" s="155">
        <f>C137</f>
        <v>0</v>
      </c>
      <c r="D136" s="155">
        <f>D137</f>
        <v>0</v>
      </c>
      <c r="F136"/>
    </row>
    <row r="137" spans="1:6" ht="10.5" customHeight="1" x14ac:dyDescent="0.25">
      <c r="A137" s="151">
        <v>4151</v>
      </c>
      <c r="B137" s="153" t="s">
        <v>586</v>
      </c>
      <c r="C137" s="152">
        <v>0</v>
      </c>
      <c r="D137" s="152">
        <v>0</v>
      </c>
      <c r="F137"/>
    </row>
    <row r="138" spans="1:6" ht="12" customHeight="1" x14ac:dyDescent="0.25">
      <c r="A138" s="151"/>
      <c r="B138" s="157" t="s">
        <v>429</v>
      </c>
      <c r="C138" s="155">
        <f>C48+C49-C101</f>
        <v>59766010.770000003</v>
      </c>
      <c r="D138" s="155">
        <f>D48+D49-D101</f>
        <v>91956703.920000002</v>
      </c>
      <c r="F138"/>
    </row>
    <row r="139" spans="1:6" x14ac:dyDescent="0.2">
      <c r="A139" s="150"/>
      <c r="B139" s="150"/>
      <c r="C139" s="150"/>
      <c r="D139" s="150"/>
    </row>
    <row r="140" spans="1:6" x14ac:dyDescent="0.2">
      <c r="A140" s="150"/>
      <c r="B140" s="150" t="s">
        <v>55</v>
      </c>
      <c r="C140" s="150"/>
      <c r="D140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1.299212598425197" right="0.70866141732283472" top="0.74803149606299213" bottom="0.74803149606299213" header="0.31496062992125984" footer="0.31496062992125984"/>
  <pageSetup scale="70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53"/>
  <sheetViews>
    <sheetView topLeftCell="A4" workbookViewId="0">
      <selection activeCell="G33" sqref="G33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63" t="str">
        <f>ESF!A1</f>
        <v>MUNICIPIO DE ACAMBARO, GTO. 2025</v>
      </c>
      <c r="B1" s="164"/>
      <c r="C1" s="165"/>
    </row>
    <row r="2" spans="1:5" s="31" customFormat="1" ht="11.25" customHeight="1" x14ac:dyDescent="0.25">
      <c r="A2" s="166" t="s">
        <v>430</v>
      </c>
      <c r="B2" s="167"/>
      <c r="C2" s="168"/>
    </row>
    <row r="3" spans="1:5" s="31" customFormat="1" ht="11.25" customHeight="1" x14ac:dyDescent="0.25">
      <c r="A3" s="166" t="str">
        <f>ESF!A3</f>
        <v>DEL 01 DE ENERO DEL 2025 AL 31 DE MARZO DEL 2025</v>
      </c>
      <c r="B3" s="167"/>
      <c r="C3" s="168"/>
    </row>
    <row r="4" spans="1:5" s="31" customFormat="1" x14ac:dyDescent="0.25">
      <c r="A4" s="169" t="s">
        <v>431</v>
      </c>
      <c r="B4" s="170"/>
      <c r="C4" s="171"/>
    </row>
    <row r="5" spans="1:5" s="33" customFormat="1" x14ac:dyDescent="0.2">
      <c r="A5" s="172" t="s">
        <v>479</v>
      </c>
      <c r="B5" s="172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137712699.71000001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137712699.71000001</v>
      </c>
    </row>
    <row r="23" spans="1:3" x14ac:dyDescent="0.2">
      <c r="B23" s="15" t="s">
        <v>589</v>
      </c>
    </row>
    <row r="24" spans="1:3" x14ac:dyDescent="0.2">
      <c r="B24" s="32" t="s">
        <v>590</v>
      </c>
    </row>
    <row r="52" spans="2:2" x14ac:dyDescent="0.2">
      <c r="B52" s="32" t="s">
        <v>591</v>
      </c>
    </row>
    <row r="53" spans="2:2" x14ac:dyDescent="0.2">
      <c r="B53" s="32" t="s">
        <v>592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58"/>
  <sheetViews>
    <sheetView workbookViewId="0">
      <selection activeCell="B65" sqref="B65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73" t="str">
        <f>ESF!A1</f>
        <v>MUNICIPIO DE ACAMBARO, GTO. 2025</v>
      </c>
      <c r="B1" s="174"/>
      <c r="C1" s="175"/>
    </row>
    <row r="2" spans="1:5" s="34" customFormat="1" ht="11.25" customHeight="1" x14ac:dyDescent="0.25">
      <c r="A2" s="176" t="s">
        <v>445</v>
      </c>
      <c r="B2" s="177"/>
      <c r="C2" s="178"/>
    </row>
    <row r="3" spans="1:5" s="34" customFormat="1" ht="11.25" customHeight="1" x14ac:dyDescent="0.25">
      <c r="A3" s="176" t="str">
        <f>ESF!A3</f>
        <v>DEL 01 DE ENERO DEL 2025 AL 31 DE MARZO DEL 2025</v>
      </c>
      <c r="B3" s="177"/>
      <c r="C3" s="178"/>
    </row>
    <row r="4" spans="1:5" x14ac:dyDescent="0.2">
      <c r="A4" s="169" t="s">
        <v>431</v>
      </c>
      <c r="B4" s="170"/>
      <c r="C4" s="171"/>
    </row>
    <row r="5" spans="1:5" ht="11.25" customHeight="1" x14ac:dyDescent="0.2">
      <c r="A5" s="172" t="s">
        <v>479</v>
      </c>
      <c r="B5" s="172"/>
      <c r="C5" s="144">
        <f>'Notas a los Edos Financieros'!D1</f>
        <v>2025</v>
      </c>
    </row>
    <row r="6" spans="1:5" ht="15" x14ac:dyDescent="0.25">
      <c r="A6" s="77" t="s">
        <v>446</v>
      </c>
      <c r="B6" s="47"/>
      <c r="C6" s="70">
        <v>110576443.81999999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35374898.550000004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674620</v>
      </c>
      <c r="E11" s="147"/>
    </row>
    <row r="12" spans="1:5" x14ac:dyDescent="0.2">
      <c r="A12" s="87">
        <v>2.4</v>
      </c>
      <c r="B12" s="69" t="s">
        <v>119</v>
      </c>
      <c r="C12" s="80">
        <v>0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69194.490000000005</v>
      </c>
      <c r="E16" s="147"/>
    </row>
    <row r="17" spans="1:5" x14ac:dyDescent="0.2">
      <c r="A17" s="87">
        <v>2.9</v>
      </c>
      <c r="B17" s="69" t="s">
        <v>125</v>
      </c>
      <c r="C17" s="80">
        <v>0</v>
      </c>
      <c r="E17" s="147"/>
    </row>
    <row r="18" spans="1:5" x14ac:dyDescent="0.2">
      <c r="A18" s="87" t="s">
        <v>448</v>
      </c>
      <c r="B18" s="69" t="s">
        <v>449</v>
      </c>
      <c r="C18" s="80">
        <v>0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34631084.060000002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0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0</v>
      </c>
    </row>
    <row r="32" spans="1:5" x14ac:dyDescent="0.2">
      <c r="A32" s="87" t="s">
        <v>472</v>
      </c>
      <c r="B32" s="69" t="s">
        <v>346</v>
      </c>
      <c r="C32" s="80">
        <v>0</v>
      </c>
      <c r="E32" s="147"/>
    </row>
    <row r="33" spans="1:5" x14ac:dyDescent="0.2">
      <c r="A33" s="87" t="s">
        <v>473</v>
      </c>
      <c r="B33" s="69" t="s">
        <v>355</v>
      </c>
      <c r="C33" s="80">
        <v>0</v>
      </c>
      <c r="E33" s="147"/>
    </row>
    <row r="34" spans="1:5" x14ac:dyDescent="0.2">
      <c r="A34" s="87" t="s">
        <v>474</v>
      </c>
      <c r="B34" s="69" t="s">
        <v>358</v>
      </c>
      <c r="C34" s="80">
        <v>0</v>
      </c>
      <c r="E34" s="147"/>
    </row>
    <row r="35" spans="1:5" x14ac:dyDescent="0.2">
      <c r="A35" s="87" t="s">
        <v>562</v>
      </c>
      <c r="B35" s="69" t="s">
        <v>364</v>
      </c>
      <c r="C35" s="80">
        <v>0</v>
      </c>
      <c r="E35" s="147"/>
    </row>
    <row r="36" spans="1:5" x14ac:dyDescent="0.2">
      <c r="A36" s="87" t="s">
        <v>563</v>
      </c>
      <c r="B36" s="69" t="s">
        <v>374</v>
      </c>
      <c r="C36" s="80">
        <v>0</v>
      </c>
      <c r="E36" s="147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75201545.269999981</v>
      </c>
    </row>
    <row r="42" spans="1:5" x14ac:dyDescent="0.2">
      <c r="B42" s="15" t="s">
        <v>589</v>
      </c>
    </row>
    <row r="43" spans="1:5" x14ac:dyDescent="0.2">
      <c r="B43" s="32" t="s">
        <v>590</v>
      </c>
    </row>
    <row r="57" spans="2:2" x14ac:dyDescent="0.2">
      <c r="B57" s="32" t="s">
        <v>591</v>
      </c>
    </row>
    <row r="58" spans="2:2" x14ac:dyDescent="0.2">
      <c r="B58" s="32" t="s">
        <v>592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horizontalDpi="0" verticalDpi="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abSelected="1" workbookViewId="0">
      <selection sqref="A1:F1"/>
    </sheetView>
    <sheetView tabSelected="1" topLeftCell="A18" workbookViewId="1">
      <selection activeCell="B38" sqref="B38:C38"/>
    </sheetView>
    <sheetView zoomScaleNormal="100" workbookViewId="2">
      <selection sqref="A1:F1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62" t="str">
        <f>'Notas a los Edos Financieros'!A1</f>
        <v>MUNICIPIO DE ACAMBARO, GTO. 2025</v>
      </c>
      <c r="B1" s="181"/>
      <c r="C1" s="181"/>
      <c r="D1" s="181"/>
      <c r="E1" s="181"/>
      <c r="F1" s="181"/>
      <c r="G1" s="22" t="s">
        <v>0</v>
      </c>
      <c r="H1" s="23">
        <f>'Notas a los Edos Financieros'!D1</f>
        <v>2025</v>
      </c>
    </row>
    <row r="2" spans="1:10" ht="11.25" customHeight="1" x14ac:dyDescent="0.2">
      <c r="A2" s="162" t="s">
        <v>478</v>
      </c>
      <c r="B2" s="181"/>
      <c r="C2" s="181"/>
      <c r="D2" s="181"/>
      <c r="E2" s="181"/>
      <c r="F2" s="181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2" t="str">
        <f>'Notas a los Edos Financieros'!A3</f>
        <v>DEL 01 DE ENERO DEL 2025 AL 31 DE MARZO DEL 2025</v>
      </c>
      <c r="B3" s="181"/>
      <c r="C3" s="181"/>
      <c r="D3" s="181"/>
      <c r="E3" s="181"/>
      <c r="F3" s="181"/>
      <c r="G3" s="22" t="s">
        <v>3</v>
      </c>
      <c r="H3" s="23">
        <f>'Notas a los Edos Financieros'!D3</f>
        <v>1</v>
      </c>
    </row>
    <row r="4" spans="1:10" ht="11.25" customHeight="1" x14ac:dyDescent="0.2">
      <c r="A4" s="162" t="s">
        <v>4</v>
      </c>
      <c r="B4" s="162"/>
      <c r="C4" s="162"/>
      <c r="D4" s="162"/>
      <c r="E4" s="162"/>
      <c r="F4" s="162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2" thickBot="1" x14ac:dyDescent="0.25"/>
    <row r="39" spans="1:6" ht="12" x14ac:dyDescent="0.2">
      <c r="B39" s="179" t="s">
        <v>547</v>
      </c>
      <c r="C39" s="180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497816150.91000003</v>
      </c>
    </row>
    <row r="42" spans="1:6" x14ac:dyDescent="0.2">
      <c r="A42" s="24">
        <v>8120</v>
      </c>
      <c r="B42" s="135" t="s">
        <v>515</v>
      </c>
      <c r="C42" s="148">
        <v>381559891.32999998</v>
      </c>
    </row>
    <row r="43" spans="1:6" x14ac:dyDescent="0.2">
      <c r="A43" s="24">
        <v>8130</v>
      </c>
      <c r="B43" s="135" t="s">
        <v>516</v>
      </c>
      <c r="C43" s="148">
        <v>21456440.129999999</v>
      </c>
    </row>
    <row r="44" spans="1:6" x14ac:dyDescent="0.2">
      <c r="A44" s="24">
        <v>8140</v>
      </c>
      <c r="B44" s="135" t="s">
        <v>517</v>
      </c>
      <c r="C44" s="148">
        <v>137712699.71000001</v>
      </c>
    </row>
    <row r="45" spans="1:6" ht="12" thickBot="1" x14ac:dyDescent="0.25">
      <c r="A45" s="24">
        <v>8150</v>
      </c>
      <c r="B45" s="136" t="s">
        <v>518</v>
      </c>
      <c r="C45" s="149">
        <v>137712699.71000001</v>
      </c>
    </row>
    <row r="47" spans="1:6" ht="12" thickBot="1" x14ac:dyDescent="0.25"/>
    <row r="48" spans="1:6" ht="12" x14ac:dyDescent="0.2">
      <c r="B48" s="179" t="s">
        <v>548</v>
      </c>
      <c r="C48" s="180"/>
    </row>
    <row r="49" spans="1:3" ht="12" x14ac:dyDescent="0.2">
      <c r="B49" s="133" t="s">
        <v>479</v>
      </c>
      <c r="C49" s="134">
        <f>C40</f>
        <v>2025</v>
      </c>
    </row>
    <row r="50" spans="1:3" x14ac:dyDescent="0.2">
      <c r="A50" s="24">
        <v>8210</v>
      </c>
      <c r="B50" s="135" t="s">
        <v>519</v>
      </c>
      <c r="C50" s="137">
        <v>497816150.88</v>
      </c>
    </row>
    <row r="51" spans="1:3" x14ac:dyDescent="0.2">
      <c r="A51" s="24">
        <v>8220</v>
      </c>
      <c r="B51" s="135" t="s">
        <v>520</v>
      </c>
      <c r="C51" s="137">
        <v>254137369.24000001</v>
      </c>
    </row>
    <row r="52" spans="1:3" x14ac:dyDescent="0.2">
      <c r="A52" s="24">
        <v>8230</v>
      </c>
      <c r="B52" s="135" t="s">
        <v>521</v>
      </c>
      <c r="C52" s="137">
        <v>-21456440.16</v>
      </c>
    </row>
    <row r="53" spans="1:3" x14ac:dyDescent="0.2">
      <c r="A53" s="24">
        <v>8240</v>
      </c>
      <c r="B53" s="135" t="s">
        <v>522</v>
      </c>
      <c r="C53" s="137">
        <v>154558777.97999999</v>
      </c>
    </row>
    <row r="54" spans="1:3" x14ac:dyDescent="0.2">
      <c r="A54" s="24">
        <v>8250</v>
      </c>
      <c r="B54" s="135" t="s">
        <v>523</v>
      </c>
      <c r="C54" s="137">
        <v>110576443.81999999</v>
      </c>
    </row>
    <row r="55" spans="1:3" x14ac:dyDescent="0.2">
      <c r="A55" s="24">
        <v>8260</v>
      </c>
      <c r="B55" s="135" t="s">
        <v>524</v>
      </c>
      <c r="C55" s="137">
        <v>110576443.81999999</v>
      </c>
    </row>
    <row r="56" spans="1:3" ht="12" thickBot="1" x14ac:dyDescent="0.25">
      <c r="A56" s="24">
        <v>8270</v>
      </c>
      <c r="B56" s="136" t="s">
        <v>525</v>
      </c>
      <c r="C56" s="138">
        <v>109041141.15000001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75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2025-05-20T18:37:04Z</cp:lastPrinted>
  <dcterms:created xsi:type="dcterms:W3CDTF">2012-12-11T20:36:24Z</dcterms:created>
  <dcterms:modified xsi:type="dcterms:W3CDTF">2025-05-20T18:38:06Z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