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CONTABLE\"/>
    </mc:Choice>
  </mc:AlternateContent>
  <bookViews>
    <workbookView xWindow="0" yWindow="0" windowWidth="14124" windowHeight="9528" tabRatio="863" activeTab="11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1">ACT!$A$1:$E$225</definedName>
    <definedName name="_xlnm.Print_Area" localSheetId="10">Conciliacion_Eg!$A$1:$E$48</definedName>
    <definedName name="_xlnm.Print_Area" localSheetId="9">Conciliacion_Ig!$A$1:$E$31</definedName>
    <definedName name="_xlnm.Print_Area" localSheetId="7">EFE!$A$1:$E$126</definedName>
    <definedName name="_xlnm.Print_Area" localSheetId="3">ESF!$A$1:$H$159</definedName>
    <definedName name="_xlnm.Print_Area" localSheetId="11">Memoria!$A$1:$J$70</definedName>
    <definedName name="_xlnm.Print_Area" localSheetId="0">'Notas a los Edos Financieros'!$A$1:$E$53</definedName>
    <definedName name="_xlnm.Print_Area" localSheetId="5">VHP!$A$1:$E$38</definedName>
  </definedNames>
  <calcPr calcId="152511"/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50" i="65" l="1"/>
  <c r="B39" i="65"/>
  <c r="B48" i="65"/>
  <c r="B37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<sst xmlns="http://schemas.openxmlformats.org/spreadsheetml/2006/main" count="986" uniqueCount="675">
  <si>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</si>
  <si>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</si>
  <si>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</si>
  <si>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</si>
  <si>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</si>
  <si>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</si>
  <si>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</si>
  <si>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</si>
  <si>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</si>
  <si>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</si>
  <si>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</si>
  <si>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</si>
  <si>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</si>
  <si>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</si>
  <si>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</si>
  <si>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</si>
  <si>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</si>
  <si>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</si>
  <si>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</si>
  <si>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</si>
  <si>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</si>
  <si>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</si>
  <si>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</si>
  <si>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</si>
  <si>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</si>
  <si>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</si>
  <si>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</si>
  <si>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</si>
  <si>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</si>
  <si>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</si>
  <si>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</si>
  <si>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</si>
  <si>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</si>
  <si>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</si>
  <si>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</si>
  <si>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</si>
  <si>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</si>
  <si>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</si>
  <si>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</si>
  <si>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</si>
  <si>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</si>
  <si>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</si>
  <si>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</si>
  <si>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</si>
  <si>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</si>
  <si>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</si>
  <si>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</si>
  <si>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</si>
  <si>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</si>
  <si>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</si>
  <si>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</si>
  <si>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</si>
  <si>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</si>
  <si>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</si>
  <si>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</si>
  <si>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</si>
  <si>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</si>
  <si>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</si>
  <si>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</si>
  <si>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</si>
  <si>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</si>
  <si>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</si>
  <si>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</si>
  <si>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</si>
  <si>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</si>
  <si>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</si>
  <si>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</si>
  <si>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</si>
  <si>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</si>
  <si>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</si>
  <si>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</si>
  <si>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</si>
  <si>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</si>
  <si>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</si>
  <si>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</si>
  <si>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</si>
  <si>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</si>
  <si>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</si>
  <si>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</si>
  <si>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</si>
  <si>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</si>
  <si>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</si>
  <si>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</si>
  <si>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</si>
  <si>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</si>
  <si>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</si>
  <si>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</si>
  <si>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</si>
  <si>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</si>
  <si>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</si>
  <si>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</si>
  <si>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</si>
  <si>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</si>
  <si>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</si>
  <si>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</si>
  <si>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</si>
  <si>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</si>
  <si>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</si>
  <si>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</si>
  <si>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</si>
  <si>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</si>
  <si>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</si>
  <si>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</si>
  <si>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</si>
  <si>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</si>
  <si>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</si>
  <si>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</si>
  <si>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</si>
  <si>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</si>
  <si>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</si>
  <si>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</si>
  <si>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</si>
  <si>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</si>
  <si>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</si>
  <si>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</si>
  <si>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</si>
  <si>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</si>
  <si>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</si>
  <si>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</si>
  <si>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</si>
  <si>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</si>
  <si>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</si>
  <si>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</si>
  <si>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</si>
  <si>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</si>
  <si>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</si>
  <si>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</si>
  <si>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</si>
  <si>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</si>
  <si>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</si>
  <si>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</si>
  <si>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</si>
  <si>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</si>
  <si>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</si>
  <si>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</si>
  <si>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</si>
  <si>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</si>
  <si>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</si>
  <si>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</si>
  <si>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</si>
  <si>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</si>
  <si>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</si>
  <si>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</si>
  <si>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</si>
  <si>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</si>
  <si>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</si>
  <si>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</si>
  <si>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</si>
  <si>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</si>
  <si>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</si>
  <si>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</si>
  <si>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</si>
  <si>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</si>
  <si>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</si>
  <si>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</si>
  <si>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</si>
  <si>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</si>
  <si>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</si>
  <si>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</si>
  <si>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</si>
  <si>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</si>
  <si>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</si>
  <si>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</si>
  <si>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</si>
  <si>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</si>
  <si>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</si>
  <si>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</si>
  <si>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</si>
  <si>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</si>
  <si>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</si>
  <si>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</si>
  <si>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</si>
  <si>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</si>
  <si>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</si>
  <si>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</si>
  <si>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</si>
  <si>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</si>
  <si>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</si>
  <si>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</si>
  <si>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</si>
  <si>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</si>
  <si>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</si>
  <si>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</si>
  <si>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</si>
  <si>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</si>
  <si>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</si>
  <si>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</si>
  <si>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</si>
  <si>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</si>
  <si>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</si>
  <si>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</si>
  <si>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</si>
  <si>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</si>
  <si>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</si>
  <si>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</si>
  <si>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</si>
  <si>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</si>
  <si>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</si>
  <si>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</si>
  <si>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</si>
  <si>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</si>
  <si>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</si>
  <si>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</si>
  <si>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</si>
  <si>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</si>
  <si>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</si>
  <si>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</si>
  <si>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</si>
  <si>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</si>
  <si>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</si>
  <si>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</si>
  <si>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</si>
  <si>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</si>
  <si>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</si>
  <si>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</si>
  <si>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</si>
  <si>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</si>
  <si>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</si>
  <si>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</si>
  <si>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</si>
  <si>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</si>
  <si>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</si>
  <si>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</si>
  <si>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</si>
  <si>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</si>
  <si>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</si>
  <si>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</si>
  <si>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</si>
  <si>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</si>
  <si>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</si>
  <si>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</si>
  <si>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</si>
  <si>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</si>
  <si>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</si>
  <si>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</si>
  <si>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</si>
  <si>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</si>
  <si>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</si>
  <si>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</si>
  <si>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</si>
  <si>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</si>
  <si>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</si>
  <si>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</si>
  <si>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</si>
  <si>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</si>
  <si>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</si>
  <si>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</si>
  <si>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</si>
  <si>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</si>
  <si>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</si>
  <si>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</si>
  <si>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</si>
  <si>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</si>
  <si>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</si>
  <si>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</si>
  <si>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</si>
  <si>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</si>
  <si>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</si>
  <si>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</si>
  <si>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</si>
  <si>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</si>
  <si>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</si>
  <si>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</si>
  <si>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</si>
  <si>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</si>
  <si>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</si>
  <si>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</si>
  <si>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</si>
  <si>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</si>
  <si>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</si>
  <si>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</si>
  <si>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</si>
  <si>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</si>
  <si>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</si>
  <si>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</si>
  <si>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</si>
  <si>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</si>
  <si>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</si>
  <si>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</si>
  <si>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</si>
  <si>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</si>
  <si>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</si>
  <si>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</si>
  <si>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</si>
  <si>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</si>
  <si>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</si>
  <si>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</si>
  <si>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</si>
  <si>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</si>
  <si>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</si>
  <si>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</si>
  <si>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</si>
  <si>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</si>
  <si>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</si>
  <si>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</si>
  <si>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</si>
  <si>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</si>
  <si>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</si>
  <si>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</si>
  <si>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</si>
  <si>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</si>
  <si>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</si>
  <si>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</si>
  <si>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</si>
  <si>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</si>
  <si>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</si>
  <si>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</si>
  <si>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</si>
  <si>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</si>
  <si>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</si>
  <si>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</si>
  <si>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</si>
  <si>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</si>
  <si>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</si>
  <si>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</si>
  <si>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</si>
  <si>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</si>
  <si>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</si>
  <si>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</si>
  <si>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</si>
  <si>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</si>
  <si>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</si>
  <si>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</si>
  <si>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</si>
  <si>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</si>
  <si>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</si>
  <si>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</si>
  <si>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</si>
  <si>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</si>
  <si>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</si>
  <si>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</si>
  <si>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</si>
  <si>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</si>
  <si>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</si>
  <si>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</si>
  <si>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</si>
  <si>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</si>
  <si>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</si>
  <si>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</si>
  <si>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</si>
  <si>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</si>
  <si>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</si>
  <si>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</si>
  <si>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</si>
  <si>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</si>
  <si>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</si>
  <si>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</si>
  <si>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</si>
  <si>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</si>
  <si>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</si>
  <si>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</si>
  <si>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</si>
  <si>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</si>
  <si>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</si>
  <si>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</si>
  <si>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</si>
  <si>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</si>
  <si>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</si>
  <si>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</si>
  <si>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</si>
  <si>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</si>
  <si>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</si>
  <si>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</si>
  <si>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</si>
  <si>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</si>
  <si>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</si>
  <si>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</si>
  <si>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</si>
  <si>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</si>
  <si>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</si>
  <si>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</si>
  <si>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</si>
  <si>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</si>
  <si>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</si>
  <si>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</si>
  <si>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</si>
  <si>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</si>
  <si>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</si>
  <si>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</si>
  <si>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</si>
  <si>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</si>
  <si>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</si>
  <si>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</si>
  <si>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</si>
  <si>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</si>
  <si>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</si>
  <si>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</si>
  <si>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</si>
  <si>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</si>
  <si>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</si>
  <si>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</si>
  <si>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</si>
  <si>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</si>
  <si>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</si>
  <si>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</si>
  <si>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</si>
  <si>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</si>
  <si>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</si>
  <si>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</si>
  <si>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</si>
  <si>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</si>
  <si>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</si>
  <si>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</si>
  <si>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</si>
  <si>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</si>
  <si>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</si>
  <si>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</si>
  <si>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</si>
  <si>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</si>
  <si>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</si>
  <si>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</si>
  <si>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</si>
  <si>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</si>
  <si>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</si>
  <si>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</si>
  <si>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</si>
  <si>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</si>
  <si>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</si>
  <si>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</si>
  <si>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</si>
  <si>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</si>
  <si>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</si>
  <si>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</si>
  <si>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</si>
  <si>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</si>
  <si>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</si>
  <si>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</si>
  <si>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</si>
  <si>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</si>
  <si>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</si>
  <si>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</si>
  <si>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</si>
  <si>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</si>
  <si>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</si>
  <si>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</si>
  <si>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</si>
  <si>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</si>
  <si>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</si>
  <si>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</si>
  <si>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</si>
  <si>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</si>
  <si>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</si>
  <si>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</si>
  <si>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</si>
  <si>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</si>
  <si>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</si>
  <si>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</si>
  <si>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</si>
  <si>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</si>
  <si>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</si>
  <si>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</si>
  <si>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</si>
  <si>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</si>
  <si>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</si>
  <si>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</si>
  <si>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</si>
  <si>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</si>
  <si>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</si>
  <si>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</si>
  <si>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</si>
  <si>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</si>
  <si>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</si>
  <si>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</si>
  <si>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</si>
  <si>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</si>
  <si>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</si>
  <si>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</si>
  <si>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</si>
  <si>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</si>
  <si>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</si>
  <si>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</si>
  <si>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</si>
  <si>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</si>
  <si>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</si>
  <si>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</si>
  <si>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</si>
  <si>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</si>
  <si>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</si>
  <si>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</si>
  <si>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</si>
  <si>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</si>
  <si>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</si>
  <si>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</si>
  <si>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</si>
  <si>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</si>
  <si>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</si>
  <si>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</si>
  <si>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</si>
  <si>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</si>
  <si>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</si>
  <si>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</si>
  <si>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</si>
  <si>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</si>
  <si>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</si>
  <si>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</si>
  <si>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</si>
  <si>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</si>
  <si>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</si>
  <si>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</si>
  <si>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</si>
  <si>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</si>
  <si>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</si>
  <si>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</si>
  <si>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</si>
  <si>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</si>
  <si>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</si>
  <si>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</si>
  <si>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</si>
  <si>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</si>
  <si>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</si>
  <si>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</si>
  <si>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</si>
  <si>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</si>
  <si>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</si>
  <si>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</si>
  <si>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</si>
  <si>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</si>
  <si>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</si>
  <si>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</si>
  <si>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</si>
  <si>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</si>
  <si>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</si>
  <si>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</si>
  <si>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</si>
  <si>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</si>
  <si>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</si>
  <si>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</si>
  <si>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</si>
  <si>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</si>
  <si>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</si>
  <si>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</si>
  <si>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</si>
  <si>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</si>
  <si>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</si>
  <si>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</si>
  <si>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</si>
  <si>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</si>
  <si>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</si>
  <si>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</si>
  <si>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</si>
  <si>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</si>
  <si>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</si>
  <si>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</si>
  <si>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</si>
  <si>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</si>
  <si>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</si>
  <si>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</si>
  <si>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</si>
  <si>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</si>
  <si>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</si>
  <si>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</si>
  <si>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</si>
  <si>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</si>
  <si>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</si>
  <si>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</si>
  <si>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</si>
  <si>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</si>
  <si>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</si>
  <si>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</si>
  <si>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</si>
  <si>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</si>
  <si>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</si>
  <si>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</si>
  <si>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</si>
  <si>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</si>
  <si>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</si>
  <si>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</si>
  <si>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</si>
  <si>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</si>
  <si>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</si>
  <si>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</si>
  <si>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</si>
  <si>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</si>
  <si>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</si>
  <si>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</si>
  <si>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</si>
  <si>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</si>
  <si>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</si>
  <si>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</si>
  <si>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</si>
  <si>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</si>
  <si>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</si>
  <si>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</si>
  <si>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</si>
  <si>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</si>
  <si>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</si>
  <si>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</si>
  <si>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</si>
  <si>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</si>
  <si>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</si>
  <si>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</si>
  <si>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</si>
  <si>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</si>
  <si>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</si>
  <si>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</si>
  <si>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</si>
  <si>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</si>
  <si>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</si>
  <si>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</si>
  <si>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</si>
  <si>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</si>
  <si>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</si>
  <si>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</si>
  <si>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</si>
  <si>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</si>
  <si>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</si>
  <si>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</si>
  <si>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</si>
  <si>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</si>
  <si>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</si>
  <si>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</si>
  <si>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</si>
  <si>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</si>
  <si>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</si>
  <si>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</si>
  <si>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</si>
  <si>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</si>
  <si>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</si>
  <si>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</si>
  <si>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</si>
  <si>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</si>
  <si>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</si>
  <si>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</si>
  <si>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</si>
  <si>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</si>
  <si>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</si>
  <si>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</si>
  <si>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</si>
  <si>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</si>
  <si>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</si>
  <si>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</si>
  <si>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</si>
  <si>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</si>
  <si>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</si>
  <si>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</si>
  <si>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</si>
  <si>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</si>
  <si>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</si>
  <si>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</si>
  <si>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</si>
  <si>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</si>
  <si>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</si>
  <si>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</si>
  <si>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</si>
  <si>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</si>
  <si>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</si>
  <si>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</si>
  <si>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</si>
  <si>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</si>
  <si>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</si>
  <si>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</si>
  <si>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</si>
  <si>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</si>
  <si>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</si>
  <si>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</si>
  <si>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</si>
  <si>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</si>
  <si>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</si>
  <si>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</si>
  <si>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</si>
  <si>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</si>
  <si>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</si>
  <si>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</si>
  <si>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</si>
  <si>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</si>
  <si>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</si>
  <si>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</si>
  <si>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Sistema para el Desarrollo Integral de la Familia del Municipio de Acámbaro, Guanajuato</t>
  </si>
  <si>
    <t>Correspondiente del 1 de Enero al 31 de Marzo de 2024</t>
  </si>
  <si>
    <t>_______________________________________________</t>
  </si>
  <si>
    <t xml:space="preserve"> 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</si>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</sst>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0" applyFont="1" applyAlignment="1" applyProtection="1">
      <alignment horizontal="center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51"/>
  <sheetViews>
    <sheetView zoomScaleNormal="100" zoomScaleSheetLayoutView="100" workbookViewId="0">
      <pane ySplit="5" topLeftCell="A34" activePane="bottomLeft" state="frozen"/>
      <selection activeCell="A14" sqref="A14:B14"/>
      <selection pane="bottomLeft" activeCell="B49" sqref="B49:E51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78" t="s">
        <v>667</v>
      </c>
      <c r="B1" s="178"/>
      <c r="C1" s="17"/>
      <c r="D1" s="14" t="s">
        <v>601</v>
      </c>
      <c r="E1" s="15">
        <v>2024</v>
      </c>
    </row>
    <row r="2" spans="1:5" ht="18.899999999999999" customHeight="1" x14ac:dyDescent="0.2">
      <c r="A2" s="179" t="s">
        <v>600</v>
      </c>
      <c r="B2" s="179"/>
      <c r="C2" s="36"/>
      <c r="D2" s="14" t="s">
        <v>602</v>
      </c>
      <c r="E2" s="17" t="s">
        <v>607</v>
      </c>
    </row>
    <row r="3" spans="1:5" ht="18.899999999999999" customHeight="1" x14ac:dyDescent="0.2">
      <c r="A3" s="180" t="s">
        <v>668</v>
      </c>
      <c r="B3" s="180"/>
      <c r="C3" s="17"/>
      <c r="D3" s="14" t="s">
        <v>603</v>
      </c>
      <c r="E3" s="15">
        <v>1</v>
      </c>
    </row>
    <row r="4" spans="1:5" s="93" customFormat="1" ht="18.899999999999999" customHeight="1" x14ac:dyDescent="0.2">
      <c r="A4" s="180" t="s">
        <v>622</v>
      </c>
      <c r="B4" s="180"/>
      <c r="C4" s="180"/>
      <c r="D4" s="180"/>
      <c r="E4" s="180"/>
    </row>
    <row r="5" spans="1:5" ht="15" customHeight="1" x14ac:dyDescent="0.2">
      <c r="A5" s="136" t="s">
        <v>41</v>
      </c>
      <c r="B5" s="13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3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6" x14ac:dyDescent="0.2">
      <c r="A33" s="7"/>
      <c r="B33" s="10"/>
    </row>
    <row r="34" spans="1:6" x14ac:dyDescent="0.2">
      <c r="A34" s="7"/>
      <c r="B34" s="9"/>
    </row>
    <row r="35" spans="1:6" x14ac:dyDescent="0.2">
      <c r="A35" s="45" t="s">
        <v>48</v>
      </c>
      <c r="B35" s="46" t="s">
        <v>43</v>
      </c>
    </row>
    <row r="36" spans="1:6" x14ac:dyDescent="0.2">
      <c r="A36" s="45" t="s">
        <v>49</v>
      </c>
      <c r="B36" s="46" t="s">
        <v>44</v>
      </c>
    </row>
    <row r="37" spans="1:6" x14ac:dyDescent="0.2">
      <c r="A37" s="7"/>
      <c r="B37" s="10"/>
    </row>
    <row r="38" spans="1:6" x14ac:dyDescent="0.2">
      <c r="A38" s="7"/>
      <c r="B38" s="8" t="s">
        <v>46</v>
      </c>
    </row>
    <row r="39" spans="1:6" x14ac:dyDescent="0.2">
      <c r="A39" s="7" t="s">
        <v>47</v>
      </c>
      <c r="B39" s="46" t="s">
        <v>32</v>
      </c>
    </row>
    <row r="40" spans="1:6" x14ac:dyDescent="0.2">
      <c r="A40" s="7"/>
      <c r="B40" s="46" t="s">
        <v>623</v>
      </c>
    </row>
    <row r="41" spans="1:6" ht="10.8" thickBot="1" x14ac:dyDescent="0.25">
      <c r="A41" s="11"/>
      <c r="B41" s="12"/>
    </row>
    <row r="44" spans="1:6" x14ac:dyDescent="0.2">
      <c r="B44" s="93" t="s">
        <v>624</v>
      </c>
    </row>
    <row r="48" spans="1:6" x14ac:dyDescent="0.2">
      <c r="B48" s="93"/>
      <c r="C48" s="93"/>
      <c r="D48" s="93"/>
      <c r="E48" s="93"/>
      <c r="F48" s="93"/>
    </row>
    <row r="49" spans="2:6" x14ac:dyDescent="0.2">
      <c r="B49" s="93" t="s">
        <v>669</v>
      </c>
      <c r="C49" s="206" t="s">
        <v>670</v>
      </c>
      <c r="D49" s="206"/>
      <c r="E49" s="206"/>
      <c r="F49" s="93"/>
    </row>
    <row r="50" spans="2:6" x14ac:dyDescent="0.2">
      <c r="B50" s="93" t="s">
        <v>671</v>
      </c>
      <c r="C50" s="206" t="s">
        <v>672</v>
      </c>
      <c r="D50" s="206"/>
      <c r="E50" s="206"/>
      <c r="F50" s="93"/>
    </row>
    <row r="51" spans="2:6" x14ac:dyDescent="0.2">
      <c r="B51" s="93" t="s">
        <v>673</v>
      </c>
      <c r="C51" s="93" t="s">
        <v>674</v>
      </c>
      <c r="E51" s="93"/>
      <c r="F51" s="93"/>
    </row>
  </sheetData>
  <sheetProtection formatCells="0" formatColumns="0" formatRows="0" autoFilter="0" pivotTables="0"/>
  <mergeCells count="6">
    <mergeCell ref="A1:B1"/>
    <mergeCell ref="A2:B2"/>
    <mergeCell ref="A3:B3"/>
    <mergeCell ref="A4:E4"/>
    <mergeCell ref="C50:E50"/>
    <mergeCell ref="C49:E49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10" location="ACT!A8" display="ACT-01"/>
    <hyperlink ref="A11" location="ACT!A56" display="ACT-02"/>
    <hyperlink ref="A12" location="ACT!A71" display="ACT-03"/>
    <hyperlink ref="A13" location="ACT!A96" display="ACT-04"/>
    <hyperlink ref="A14" location="ESF!A6" display="ESF-01"/>
    <hyperlink ref="A15" location="ESF!A13" display="ESF-02"/>
    <hyperlink ref="A16" location="ESF!A18" display="ESF-03"/>
    <hyperlink ref="A17" location="ESF!A30" display="ESF-04"/>
    <hyperlink ref="A18" location="ESF!A39" display="ESF-05"/>
    <hyperlink ref="A19" location="ESF!A44" display="ESF-06"/>
    <hyperlink ref="A20" location="ESF!A48" display="ESF-07"/>
    <hyperlink ref="A21" location="ESF!A52" display="ESF-08"/>
    <hyperlink ref="A22" location="ESF!A72" display="ESF-09"/>
    <hyperlink ref="A23" location="ESF!A88" display="ESF-10"/>
    <hyperlink ref="A24" location="ESF!A94" display="ESF-11"/>
    <hyperlink ref="A25" location="ESF!A108" display="ESF-12"/>
    <hyperlink ref="A26" location="ESF!A125" display="ESF-13"/>
    <hyperlink ref="A27" location="ESF!A142" display="ESF-14"/>
    <hyperlink ref="B10" location="ACT!A8" display="INGRESOS DE GESTION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3" location="ESF!A88" display="ESTIMACIONES Y DETERIOR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workbookViewId="0">
      <selection activeCell="B27" sqref="B27:E30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84" t="s">
        <v>667</v>
      </c>
      <c r="B1" s="185"/>
      <c r="C1" s="186"/>
    </row>
    <row r="2" spans="1:3" s="37" customFormat="1" ht="18" customHeight="1" x14ac:dyDescent="0.3">
      <c r="A2" s="187" t="s">
        <v>612</v>
      </c>
      <c r="B2" s="188"/>
      <c r="C2" s="189"/>
    </row>
    <row r="3" spans="1:3" s="37" customFormat="1" ht="18" customHeight="1" x14ac:dyDescent="0.3">
      <c r="A3" s="187" t="s">
        <v>668</v>
      </c>
      <c r="B3" s="190"/>
      <c r="C3" s="189"/>
    </row>
    <row r="4" spans="1:3" s="40" customFormat="1" ht="18" customHeight="1" x14ac:dyDescent="0.2">
      <c r="A4" s="191" t="s">
        <v>613</v>
      </c>
      <c r="B4" s="192"/>
      <c r="C4" s="193"/>
    </row>
    <row r="5" spans="1:3" s="38" customFormat="1" x14ac:dyDescent="0.2">
      <c r="A5" s="58" t="s">
        <v>520</v>
      </c>
      <c r="B5" s="58"/>
      <c r="C5" s="143">
        <v>3569938.95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0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5" x14ac:dyDescent="0.2">
      <c r="A17" s="70">
        <v>3.2</v>
      </c>
      <c r="B17" s="63" t="s">
        <v>529</v>
      </c>
      <c r="C17" s="145">
        <v>0</v>
      </c>
    </row>
    <row r="18" spans="1:5" x14ac:dyDescent="0.2">
      <c r="A18" s="70">
        <v>3.3</v>
      </c>
      <c r="B18" s="65" t="s">
        <v>530</v>
      </c>
      <c r="C18" s="146">
        <v>0</v>
      </c>
    </row>
    <row r="19" spans="1:5" x14ac:dyDescent="0.2">
      <c r="A19" s="59"/>
      <c r="B19" s="71"/>
      <c r="C19" s="72"/>
    </row>
    <row r="20" spans="1:5" x14ac:dyDescent="0.2">
      <c r="A20" s="73" t="s">
        <v>659</v>
      </c>
      <c r="B20" s="73"/>
      <c r="C20" s="143">
        <f>C5+C7-C15</f>
        <v>3569938.95</v>
      </c>
    </row>
    <row r="22" spans="1:5" x14ac:dyDescent="0.2">
      <c r="B22" s="39" t="s">
        <v>624</v>
      </c>
    </row>
    <row r="26" spans="1:5" x14ac:dyDescent="0.2">
      <c r="B26" s="20"/>
      <c r="C26" s="20"/>
      <c r="D26" s="20"/>
      <c r="E26" s="20"/>
    </row>
    <row r="27" spans="1:5" x14ac:dyDescent="0.2">
      <c r="B27" s="93" t="s">
        <v>669</v>
      </c>
      <c r="C27" s="206" t="s">
        <v>670</v>
      </c>
      <c r="D27" s="206"/>
      <c r="E27" s="206"/>
    </row>
    <row r="28" spans="1:5" x14ac:dyDescent="0.2">
      <c r="B28" s="93" t="s">
        <v>671</v>
      </c>
      <c r="C28" s="206" t="s">
        <v>672</v>
      </c>
      <c r="D28" s="206"/>
      <c r="E28" s="206"/>
    </row>
    <row r="29" spans="1:5" x14ac:dyDescent="0.2">
      <c r="B29" s="93" t="s">
        <v>673</v>
      </c>
      <c r="C29" s="206" t="s">
        <v>674</v>
      </c>
      <c r="D29" s="206"/>
      <c r="E29" s="206"/>
    </row>
    <row r="30" spans="1:5" x14ac:dyDescent="0.2">
      <c r="B30" s="128"/>
      <c r="C30" s="128"/>
      <c r="D30" s="128"/>
      <c r="E30" s="128"/>
    </row>
  </sheetData>
  <mergeCells count="7">
    <mergeCell ref="C27:E27"/>
    <mergeCell ref="C28:E28"/>
    <mergeCell ref="C29:E29"/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topLeftCell="A16" workbookViewId="0">
      <selection activeCell="B43" sqref="B43:E47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94" t="s">
        <v>667</v>
      </c>
      <c r="B1" s="195"/>
      <c r="C1" s="196"/>
    </row>
    <row r="2" spans="1:3" s="41" customFormat="1" ht="18.899999999999999" customHeight="1" x14ac:dyDescent="0.3">
      <c r="A2" s="197" t="s">
        <v>614</v>
      </c>
      <c r="B2" s="198"/>
      <c r="C2" s="199"/>
    </row>
    <row r="3" spans="1:3" s="41" customFormat="1" ht="18.899999999999999" customHeight="1" x14ac:dyDescent="0.3">
      <c r="A3" s="197" t="s">
        <v>668</v>
      </c>
      <c r="B3" s="200"/>
      <c r="C3" s="199"/>
    </row>
    <row r="4" spans="1:3" s="42" customFormat="1" x14ac:dyDescent="0.2">
      <c r="A4" s="191" t="s">
        <v>613</v>
      </c>
      <c r="B4" s="192"/>
      <c r="C4" s="193"/>
    </row>
    <row r="5" spans="1:3" x14ac:dyDescent="0.2">
      <c r="A5" s="84" t="s">
        <v>533</v>
      </c>
      <c r="B5" s="58"/>
      <c r="C5" s="147">
        <v>2837332.74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4">
        <f>SUM(C8:C28)</f>
        <v>0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0</v>
      </c>
    </row>
    <row r="10" spans="1:3" x14ac:dyDescent="0.2">
      <c r="A10" s="90">
        <v>2.2999999999999998</v>
      </c>
      <c r="B10" s="77" t="s">
        <v>236</v>
      </c>
      <c r="C10" s="148">
        <v>0</v>
      </c>
    </row>
    <row r="11" spans="1:3" x14ac:dyDescent="0.2">
      <c r="A11" s="90">
        <v>2.4</v>
      </c>
      <c r="B11" s="77" t="s">
        <v>237</v>
      </c>
      <c r="C11" s="148">
        <v>0</v>
      </c>
    </row>
    <row r="12" spans="1:3" x14ac:dyDescent="0.2">
      <c r="A12" s="90">
        <v>2.5</v>
      </c>
      <c r="B12" s="77" t="s">
        <v>238</v>
      </c>
      <c r="C12" s="148">
        <v>0</v>
      </c>
    </row>
    <row r="13" spans="1:3" x14ac:dyDescent="0.2">
      <c r="A13" s="90">
        <v>2.6</v>
      </c>
      <c r="B13" s="77" t="s">
        <v>239</v>
      </c>
      <c r="C13" s="148">
        <v>0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0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0</v>
      </c>
    </row>
    <row r="20" spans="1:3" x14ac:dyDescent="0.2">
      <c r="A20" s="90" t="s">
        <v>563</v>
      </c>
      <c r="B20" s="77" t="s">
        <v>538</v>
      </c>
      <c r="C20" s="148">
        <v>0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0</v>
      </c>
    </row>
    <row r="31" spans="1:3" x14ac:dyDescent="0.2">
      <c r="A31" s="90" t="s">
        <v>555</v>
      </c>
      <c r="B31" s="77" t="s">
        <v>438</v>
      </c>
      <c r="C31" s="148">
        <v>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5" x14ac:dyDescent="0.2">
      <c r="A33" s="90" t="s">
        <v>557</v>
      </c>
      <c r="B33" s="77" t="s">
        <v>448</v>
      </c>
      <c r="C33" s="148">
        <v>0</v>
      </c>
    </row>
    <row r="34" spans="1:5" x14ac:dyDescent="0.2">
      <c r="A34" s="90" t="s">
        <v>558</v>
      </c>
      <c r="B34" s="77" t="s">
        <v>454</v>
      </c>
      <c r="C34" s="148">
        <v>0</v>
      </c>
    </row>
    <row r="35" spans="1:5" x14ac:dyDescent="0.2">
      <c r="A35" s="90" t="s">
        <v>559</v>
      </c>
      <c r="B35" s="77" t="s">
        <v>462</v>
      </c>
      <c r="C35" s="148">
        <v>0</v>
      </c>
    </row>
    <row r="36" spans="1:5" x14ac:dyDescent="0.2">
      <c r="A36" s="90" t="s">
        <v>662</v>
      </c>
      <c r="B36" s="77" t="s">
        <v>366</v>
      </c>
      <c r="C36" s="148">
        <v>0</v>
      </c>
    </row>
    <row r="37" spans="1:5" x14ac:dyDescent="0.2">
      <c r="A37" s="90" t="s">
        <v>663</v>
      </c>
      <c r="B37" s="85" t="s">
        <v>560</v>
      </c>
      <c r="C37" s="150">
        <v>0</v>
      </c>
    </row>
    <row r="38" spans="1:5" x14ac:dyDescent="0.2">
      <c r="A38" s="78"/>
      <c r="B38" s="81"/>
      <c r="C38" s="82"/>
    </row>
    <row r="39" spans="1:5" x14ac:dyDescent="0.2">
      <c r="A39" s="83" t="s">
        <v>660</v>
      </c>
      <c r="B39" s="58"/>
      <c r="C39" s="143">
        <f>C5-C7+C30</f>
        <v>2837332.74</v>
      </c>
    </row>
    <row r="41" spans="1:5" x14ac:dyDescent="0.2">
      <c r="B41" s="39" t="s">
        <v>624</v>
      </c>
    </row>
    <row r="45" spans="1:5" x14ac:dyDescent="0.2">
      <c r="B45" s="93" t="s">
        <v>669</v>
      </c>
      <c r="C45" s="206" t="s">
        <v>670</v>
      </c>
      <c r="D45" s="206"/>
      <c r="E45" s="206"/>
    </row>
    <row r="46" spans="1:5" x14ac:dyDescent="0.2">
      <c r="B46" s="93" t="s">
        <v>671</v>
      </c>
      <c r="C46" s="206" t="s">
        <v>672</v>
      </c>
      <c r="D46" s="206"/>
      <c r="E46" s="206"/>
    </row>
    <row r="47" spans="1:5" x14ac:dyDescent="0.2">
      <c r="B47" s="93" t="s">
        <v>673</v>
      </c>
      <c r="C47" s="206" t="s">
        <v>674</v>
      </c>
      <c r="D47" s="206"/>
      <c r="E47" s="206"/>
    </row>
    <row r="48" spans="1:5" x14ac:dyDescent="0.2">
      <c r="B48" s="128"/>
      <c r="C48" s="128"/>
      <c r="D48" s="128"/>
      <c r="E48" s="128"/>
    </row>
  </sheetData>
  <mergeCells count="7">
    <mergeCell ref="C46:E46"/>
    <mergeCell ref="C47:E47"/>
    <mergeCell ref="A1:C1"/>
    <mergeCell ref="A2:C2"/>
    <mergeCell ref="A3:C3"/>
    <mergeCell ref="A4:C4"/>
    <mergeCell ref="C45:E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workbookViewId="0">
      <selection sqref="A1:J70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3.33203125" style="29" customWidth="1"/>
    <col min="4" max="4" width="14" style="29" customWidth="1"/>
    <col min="5" max="5" width="14.5546875" style="29" customWidth="1"/>
    <col min="6" max="6" width="9.6640625" style="29" customWidth="1"/>
    <col min="7" max="7" width="14.5546875" style="29" customWidth="1"/>
    <col min="8" max="8" width="9.21875" style="29" customWidth="1"/>
    <col min="9" max="9" width="10" style="29" customWidth="1"/>
    <col min="10" max="10" width="12.5546875" style="29" customWidth="1"/>
    <col min="11" max="16384" width="9.109375" style="29"/>
  </cols>
  <sheetData>
    <row r="1" spans="1:10" ht="18.899999999999999" customHeight="1" x14ac:dyDescent="0.2">
      <c r="A1" s="183" t="s">
        <v>667</v>
      </c>
      <c r="B1" s="201"/>
      <c r="C1" s="201"/>
      <c r="D1" s="201"/>
      <c r="E1" s="201"/>
      <c r="F1" s="201"/>
      <c r="G1" s="27" t="s">
        <v>604</v>
      </c>
      <c r="H1" s="28">
        <v>2024</v>
      </c>
    </row>
    <row r="2" spans="1:10" ht="18.899999999999999" customHeight="1" x14ac:dyDescent="0.2">
      <c r="A2" s="183" t="s">
        <v>615</v>
      </c>
      <c r="B2" s="201"/>
      <c r="C2" s="201"/>
      <c r="D2" s="201"/>
      <c r="E2" s="201"/>
      <c r="F2" s="201"/>
      <c r="G2" s="27" t="s">
        <v>605</v>
      </c>
      <c r="H2" s="28" t="s">
        <v>607</v>
      </c>
    </row>
    <row r="3" spans="1:10" ht="18.899999999999999" customHeight="1" x14ac:dyDescent="0.2">
      <c r="A3" s="202" t="s">
        <v>668</v>
      </c>
      <c r="B3" s="203"/>
      <c r="C3" s="203"/>
      <c r="D3" s="203"/>
      <c r="E3" s="203"/>
      <c r="F3" s="203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4" t="str">
        <f>A1</f>
        <v>Sistema para el Desarrollo Integral de la Familia del Municipio de Acámbaro, Guanajuato</v>
      </c>
      <c r="C37" s="186"/>
      <c r="D37" s="34"/>
      <c r="E37" s="34"/>
      <c r="F37" s="34"/>
    </row>
    <row r="38" spans="1:6" x14ac:dyDescent="0.2">
      <c r="B38" s="187" t="s">
        <v>664</v>
      </c>
      <c r="C38" s="189"/>
      <c r="D38" s="34"/>
      <c r="E38" s="34"/>
      <c r="F38" s="34"/>
    </row>
    <row r="39" spans="1:6" x14ac:dyDescent="0.2">
      <c r="B39" s="187" t="str">
        <f>A3</f>
        <v>Correspondiente del 1 de Enero al 31 de Marzo de 2024</v>
      </c>
      <c r="C39" s="189"/>
      <c r="D39" s="34"/>
      <c r="E39" s="34"/>
      <c r="F39" s="34"/>
    </row>
    <row r="40" spans="1:6" x14ac:dyDescent="0.2">
      <c r="B40" s="168"/>
      <c r="C40" s="169"/>
      <c r="D40" s="34"/>
      <c r="E40" s="34"/>
      <c r="F40" s="34"/>
    </row>
    <row r="41" spans="1:6" x14ac:dyDescent="0.2">
      <c r="B41" s="170" t="s">
        <v>486</v>
      </c>
      <c r="C41" s="177">
        <f>H1</f>
        <v>2024</v>
      </c>
      <c r="D41" s="34"/>
      <c r="E41" s="34"/>
      <c r="F41" s="34"/>
    </row>
    <row r="42" spans="1:6" x14ac:dyDescent="0.2">
      <c r="B42" s="171" t="s">
        <v>93</v>
      </c>
      <c r="C42" s="172">
        <v>13036699</v>
      </c>
      <c r="D42" s="34"/>
      <c r="E42" s="34"/>
      <c r="F42" s="34"/>
    </row>
    <row r="43" spans="1:6" x14ac:dyDescent="0.2">
      <c r="B43" s="171" t="s">
        <v>92</v>
      </c>
      <c r="C43" s="172">
        <v>-9466760.0500000007</v>
      </c>
      <c r="D43" s="34"/>
      <c r="E43" s="34"/>
      <c r="F43" s="34"/>
    </row>
    <row r="44" spans="1:6" x14ac:dyDescent="0.2">
      <c r="B44" s="171" t="s">
        <v>91</v>
      </c>
      <c r="C44" s="172">
        <v>0</v>
      </c>
      <c r="D44" s="34"/>
      <c r="E44" s="34"/>
      <c r="F44" s="34"/>
    </row>
    <row r="45" spans="1:6" x14ac:dyDescent="0.2">
      <c r="B45" s="171" t="s">
        <v>90</v>
      </c>
      <c r="C45" s="172">
        <v>0</v>
      </c>
      <c r="D45" s="34"/>
      <c r="E45" s="34"/>
      <c r="F45" s="34"/>
    </row>
    <row r="46" spans="1:6" x14ac:dyDescent="0.2">
      <c r="B46" s="171" t="s">
        <v>89</v>
      </c>
      <c r="C46" s="172">
        <v>-3569938.95</v>
      </c>
      <c r="D46" s="34"/>
      <c r="E46" s="34"/>
      <c r="F46" s="34"/>
    </row>
    <row r="47" spans="1:6" x14ac:dyDescent="0.2">
      <c r="B47" s="173"/>
      <c r="C47" s="174"/>
      <c r="D47" s="34"/>
      <c r="E47" s="34"/>
      <c r="F47" s="34"/>
    </row>
    <row r="48" spans="1:6" x14ac:dyDescent="0.2">
      <c r="B48" s="184" t="str">
        <f>A1</f>
        <v>Sistema para el Desarrollo Integral de la Familia del Municipio de Acámbaro, Guanajuato</v>
      </c>
      <c r="C48" s="186"/>
    </row>
    <row r="49" spans="2:3" x14ac:dyDescent="0.2">
      <c r="B49" s="187" t="s">
        <v>665</v>
      </c>
      <c r="C49" s="189"/>
    </row>
    <row r="50" spans="2:3" x14ac:dyDescent="0.2">
      <c r="B50" s="187" t="str">
        <f>A3</f>
        <v>Correspondiente del 1 de Enero al 31 de Marzo de 2024</v>
      </c>
      <c r="C50" s="189"/>
    </row>
    <row r="51" spans="2:3" x14ac:dyDescent="0.2">
      <c r="B51" s="168"/>
      <c r="C51" s="169"/>
    </row>
    <row r="52" spans="2:3" x14ac:dyDescent="0.2">
      <c r="B52" s="175" t="s">
        <v>486</v>
      </c>
      <c r="C52" s="177">
        <f>H1</f>
        <v>2024</v>
      </c>
    </row>
    <row r="53" spans="2:3" x14ac:dyDescent="0.2">
      <c r="B53" s="171" t="s">
        <v>88</v>
      </c>
      <c r="C53" s="176">
        <v>-13036699</v>
      </c>
    </row>
    <row r="54" spans="2:3" x14ac:dyDescent="0.2">
      <c r="B54" s="171" t="s">
        <v>87</v>
      </c>
      <c r="C54" s="176">
        <v>9817762.1699999999</v>
      </c>
    </row>
    <row r="55" spans="2:3" x14ac:dyDescent="0.2">
      <c r="B55" s="171" t="s">
        <v>666</v>
      </c>
      <c r="C55" s="176">
        <v>0</v>
      </c>
    </row>
    <row r="56" spans="2:3" x14ac:dyDescent="0.2">
      <c r="B56" s="171" t="s">
        <v>86</v>
      </c>
      <c r="C56" s="176">
        <v>381604.09</v>
      </c>
    </row>
    <row r="57" spans="2:3" x14ac:dyDescent="0.2">
      <c r="B57" s="171" t="s">
        <v>85</v>
      </c>
      <c r="C57" s="176">
        <v>0</v>
      </c>
    </row>
    <row r="58" spans="2:3" x14ac:dyDescent="0.2">
      <c r="B58" s="171" t="s">
        <v>84</v>
      </c>
      <c r="C58" s="176">
        <v>0</v>
      </c>
    </row>
    <row r="59" spans="2:3" x14ac:dyDescent="0.2">
      <c r="B59" s="171" t="s">
        <v>83</v>
      </c>
      <c r="C59" s="176">
        <v>2837332.74</v>
      </c>
    </row>
    <row r="61" spans="2:3" x14ac:dyDescent="0.2">
      <c r="B61" s="167" t="s">
        <v>624</v>
      </c>
    </row>
    <row r="65" spans="2:5" x14ac:dyDescent="0.2">
      <c r="B65" s="39"/>
      <c r="C65" s="39"/>
      <c r="D65" s="39"/>
      <c r="E65" s="39"/>
    </row>
    <row r="66" spans="2:5" x14ac:dyDescent="0.2">
      <c r="B66" s="39"/>
      <c r="C66" s="39"/>
      <c r="D66" s="39"/>
      <c r="E66" s="39"/>
    </row>
    <row r="67" spans="2:5" x14ac:dyDescent="0.2">
      <c r="B67" s="93" t="s">
        <v>669</v>
      </c>
      <c r="C67" s="206" t="s">
        <v>670</v>
      </c>
      <c r="D67" s="206"/>
      <c r="E67" s="206"/>
    </row>
    <row r="68" spans="2:5" x14ac:dyDescent="0.2">
      <c r="B68" s="93" t="s">
        <v>671</v>
      </c>
      <c r="C68" s="206" t="s">
        <v>672</v>
      </c>
      <c r="D68" s="206"/>
      <c r="E68" s="206"/>
    </row>
    <row r="69" spans="2:5" x14ac:dyDescent="0.2">
      <c r="B69" s="93" t="s">
        <v>673</v>
      </c>
      <c r="C69" s="206" t="s">
        <v>674</v>
      </c>
      <c r="D69" s="206"/>
      <c r="E69" s="206"/>
    </row>
  </sheetData>
  <sheetProtection formatCells="0" formatColumns="0" formatRows="0" insertColumns="0" insertRows="0" insertHyperlinks="0" deleteColumns="0" deleteRows="0" sort="0" autoFilter="0" pivotTables="0"/>
  <mergeCells count="12">
    <mergeCell ref="C67:E67"/>
    <mergeCell ref="C68:E68"/>
    <mergeCell ref="C69:E69"/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rintOptions horizontalCentered="1"/>
  <pageMargins left="0.70866141732283472" right="0.70866141732283472" top="0.74803149606299213" bottom="0.74803149606299213" header="0.31496062992125984" footer="0.31496062992125984"/>
  <pageSetup scale="69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x14ac:dyDescent="0.2">
      <c r="A3" s="1"/>
    </row>
    <row r="4" spans="1:8" s="117" customFormat="1" x14ac:dyDescent="0.2">
      <c r="A4" s="116" t="s">
        <v>33</v>
      </c>
    </row>
    <row r="5" spans="1:8" s="117" customFormat="1" ht="39.9" customHeight="1" x14ac:dyDescent="0.2">
      <c r="A5" s="204" t="s">
        <v>34</v>
      </c>
      <c r="B5" s="204"/>
      <c r="C5" s="204"/>
      <c r="D5" s="204"/>
      <c r="E5" s="204"/>
      <c r="H5" s="118"/>
    </row>
    <row r="6" spans="1:8" s="117" customFormat="1" x14ac:dyDescent="0.2">
      <c r="A6" s="119"/>
      <c r="B6" s="119"/>
      <c r="C6" s="119"/>
      <c r="D6" s="119"/>
      <c r="H6" s="118"/>
    </row>
    <row r="7" spans="1:8" s="117" customFormat="1" ht="13.2" x14ac:dyDescent="0.25">
      <c r="A7" s="118" t="s">
        <v>35</v>
      </c>
      <c r="B7" s="118"/>
      <c r="C7" s="118"/>
      <c r="D7" s="118"/>
    </row>
    <row r="8" spans="1:8" s="117" customFormat="1" x14ac:dyDescent="0.2">
      <c r="A8" s="118"/>
      <c r="B8" s="118"/>
      <c r="C8" s="118"/>
      <c r="D8" s="118"/>
    </row>
    <row r="9" spans="1:8" s="117" customFormat="1" x14ac:dyDescent="0.2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05" t="s">
        <v>36</v>
      </c>
      <c r="C10" s="205"/>
      <c r="D10" s="205"/>
      <c r="E10" s="205"/>
    </row>
    <row r="11" spans="1:8" s="117" customFormat="1" ht="12.9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05" t="s">
        <v>38</v>
      </c>
      <c r="C12" s="205"/>
      <c r="D12" s="205"/>
      <c r="E12" s="205"/>
    </row>
    <row r="13" spans="1:8" s="117" customFormat="1" ht="26.1" customHeight="1" x14ac:dyDescent="0.2">
      <c r="A13" s="121" t="s">
        <v>594</v>
      </c>
      <c r="B13" s="205" t="s">
        <v>39</v>
      </c>
      <c r="C13" s="205"/>
      <c r="D13" s="205"/>
      <c r="E13" s="205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" customHeight="1" x14ac:dyDescent="0.2">
      <c r="A16" s="121" t="s">
        <v>596</v>
      </c>
    </row>
    <row r="17" spans="1:4" s="117" customFormat="1" ht="12.9" customHeight="1" x14ac:dyDescent="0.2">
      <c r="A17" s="122"/>
    </row>
    <row r="18" spans="1:4" s="117" customFormat="1" ht="12.9" customHeight="1" x14ac:dyDescent="0.2">
      <c r="A18" s="132" t="s">
        <v>94</v>
      </c>
    </row>
    <row r="19" spans="1:4" s="117" customFormat="1" ht="12.9" customHeight="1" x14ac:dyDescent="0.2">
      <c r="A19" s="125" t="s">
        <v>597</v>
      </c>
    </row>
    <row r="20" spans="1:4" s="117" customFormat="1" ht="12.9" customHeight="1" x14ac:dyDescent="0.2">
      <c r="A20" s="125" t="s">
        <v>598</v>
      </c>
    </row>
    <row r="21" spans="1:4" s="117" customFormat="1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x14ac:dyDescent="0.2">
      <c r="A25" s="118" t="s">
        <v>518</v>
      </c>
      <c r="B25" s="118"/>
      <c r="C25" s="118"/>
      <c r="D25" s="118"/>
    </row>
    <row r="26" spans="1:4" s="117" customFormat="1" x14ac:dyDescent="0.2">
      <c r="A26" s="118" t="s">
        <v>519</v>
      </c>
      <c r="B26" s="118"/>
      <c r="C26" s="118"/>
      <c r="D26" s="118"/>
    </row>
    <row r="27" spans="1:4" s="117" customFormat="1" x14ac:dyDescent="0.2">
      <c r="A27" s="118"/>
      <c r="B27" s="118"/>
      <c r="C27" s="118"/>
      <c r="D27" s="118"/>
    </row>
    <row r="28" spans="1:4" s="117" customFormat="1" ht="12" x14ac:dyDescent="0.25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3"/>
  <sheetViews>
    <sheetView topLeftCell="A202" zoomScaleNormal="100" workbookViewId="0">
      <selection activeCell="B220" sqref="B220:E224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3" width="12.44140625" style="20" customWidth="1"/>
    <col min="4" max="4" width="12.5546875" style="20" customWidth="1"/>
    <col min="5" max="5" width="12.88671875" style="20" customWidth="1"/>
    <col min="6" max="16384" width="9.109375" style="20"/>
  </cols>
  <sheetData>
    <row r="1" spans="1:5" s="26" customFormat="1" ht="18.899999999999999" customHeight="1" x14ac:dyDescent="0.3">
      <c r="A1" s="179" t="s">
        <v>667</v>
      </c>
      <c r="B1" s="179"/>
      <c r="C1" s="179"/>
      <c r="D1" s="14" t="s">
        <v>604</v>
      </c>
      <c r="E1" s="25">
        <v>2024</v>
      </c>
    </row>
    <row r="2" spans="1:5" s="16" customFormat="1" ht="18.899999999999999" customHeight="1" x14ac:dyDescent="0.3">
      <c r="A2" s="179" t="s">
        <v>609</v>
      </c>
      <c r="B2" s="179"/>
      <c r="C2" s="179"/>
      <c r="D2" s="14" t="s">
        <v>605</v>
      </c>
      <c r="E2" s="25" t="s">
        <v>607</v>
      </c>
    </row>
    <row r="3" spans="1:5" s="16" customFormat="1" ht="18.899999999999999" customHeight="1" x14ac:dyDescent="0.3">
      <c r="A3" s="179" t="s">
        <v>668</v>
      </c>
      <c r="B3" s="179"/>
      <c r="C3" s="179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773903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0.399999999999999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0.399999999999999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0.399999999999999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0</v>
      </c>
      <c r="D35" s="92"/>
      <c r="E35" s="49"/>
    </row>
    <row r="36" spans="1:5" ht="20.399999999999999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0.399999999999999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773903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0.399999999999999" x14ac:dyDescent="0.2">
      <c r="A49" s="50">
        <v>4173</v>
      </c>
      <c r="B49" s="52" t="s">
        <v>499</v>
      </c>
      <c r="C49" s="55">
        <v>773903</v>
      </c>
      <c r="D49" s="92"/>
      <c r="E49" s="49"/>
    </row>
    <row r="50" spans="1:5" ht="20.399999999999999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0.399999999999999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0.399999999999999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0.399999999999999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0.6" x14ac:dyDescent="0.2">
      <c r="A58" s="50">
        <v>4200</v>
      </c>
      <c r="B58" s="52" t="s">
        <v>505</v>
      </c>
      <c r="C58" s="55">
        <f>+C59+C65</f>
        <v>2788631.95</v>
      </c>
      <c r="D58" s="92"/>
      <c r="E58" s="49"/>
    </row>
    <row r="59" spans="1: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2788631.95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2788631.95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7404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7404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7404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2837332.7400000007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2793623.7600000007</v>
      </c>
      <c r="D99" s="57">
        <f>C99/$C$98</f>
        <v>0.98459504612067461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2193786.5900000003</v>
      </c>
      <c r="D100" s="57">
        <f t="shared" ref="D100:D163" si="0">C100/$C$98</f>
        <v>0.77318622489091626</v>
      </c>
      <c r="E100" s="56"/>
    </row>
    <row r="101" spans="1:5" x14ac:dyDescent="0.2">
      <c r="A101" s="54">
        <v>5111</v>
      </c>
      <c r="B101" s="51" t="s">
        <v>360</v>
      </c>
      <c r="C101" s="55">
        <v>1643386.61</v>
      </c>
      <c r="D101" s="57">
        <f t="shared" si="0"/>
        <v>0.57920122896830195</v>
      </c>
      <c r="E101" s="56"/>
    </row>
    <row r="102" spans="1:5" x14ac:dyDescent="0.2">
      <c r="A102" s="54">
        <v>5112</v>
      </c>
      <c r="B102" s="51" t="s">
        <v>361</v>
      </c>
      <c r="C102" s="55">
        <v>37120.379999999997</v>
      </c>
      <c r="D102" s="57">
        <f t="shared" si="0"/>
        <v>1.3082843431327687E-2</v>
      </c>
      <c r="E102" s="56"/>
    </row>
    <row r="103" spans="1:5" x14ac:dyDescent="0.2">
      <c r="A103" s="54">
        <v>5113</v>
      </c>
      <c r="B103" s="51" t="s">
        <v>362</v>
      </c>
      <c r="C103" s="55">
        <v>423279.15</v>
      </c>
      <c r="D103" s="57">
        <f t="shared" si="0"/>
        <v>0.14918206244643689</v>
      </c>
      <c r="E103" s="56"/>
    </row>
    <row r="104" spans="1:5" x14ac:dyDescent="0.2">
      <c r="A104" s="54">
        <v>5114</v>
      </c>
      <c r="B104" s="51" t="s">
        <v>363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364</v>
      </c>
      <c r="C105" s="55">
        <v>90000.45</v>
      </c>
      <c r="D105" s="57">
        <f t="shared" si="0"/>
        <v>3.1720090044849651E-2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260321.93</v>
      </c>
      <c r="D107" s="57">
        <f t="shared" si="0"/>
        <v>9.1748819703113119E-2</v>
      </c>
      <c r="E107" s="56"/>
    </row>
    <row r="108" spans="1:5" x14ac:dyDescent="0.2">
      <c r="A108" s="54">
        <v>5121</v>
      </c>
      <c r="B108" s="51" t="s">
        <v>367</v>
      </c>
      <c r="C108" s="55">
        <v>134370.99</v>
      </c>
      <c r="D108" s="57">
        <f t="shared" si="0"/>
        <v>4.7358206566918179E-2</v>
      </c>
      <c r="E108" s="56"/>
    </row>
    <row r="109" spans="1:5" x14ac:dyDescent="0.2">
      <c r="A109" s="54">
        <v>5122</v>
      </c>
      <c r="B109" s="51" t="s">
        <v>368</v>
      </c>
      <c r="C109" s="55">
        <v>13560.54</v>
      </c>
      <c r="D109" s="57">
        <f t="shared" si="0"/>
        <v>4.7793266573309965E-3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0</v>
      </c>
      <c r="D111" s="57">
        <f t="shared" si="0"/>
        <v>0</v>
      </c>
      <c r="E111" s="56"/>
    </row>
    <row r="112" spans="1:5" x14ac:dyDescent="0.2">
      <c r="A112" s="54">
        <v>5125</v>
      </c>
      <c r="B112" s="51" t="s">
        <v>371</v>
      </c>
      <c r="C112" s="55">
        <v>9976</v>
      </c>
      <c r="D112" s="57">
        <f t="shared" si="0"/>
        <v>3.5159781788582181E-3</v>
      </c>
      <c r="E112" s="56"/>
    </row>
    <row r="113" spans="1:5" x14ac:dyDescent="0.2">
      <c r="A113" s="54">
        <v>5126</v>
      </c>
      <c r="B113" s="51" t="s">
        <v>372</v>
      </c>
      <c r="C113" s="55">
        <v>89769.02</v>
      </c>
      <c r="D113" s="57">
        <f t="shared" si="0"/>
        <v>3.1638524003356754E-2</v>
      </c>
      <c r="E113" s="56"/>
    </row>
    <row r="114" spans="1:5" x14ac:dyDescent="0.2">
      <c r="A114" s="54">
        <v>5127</v>
      </c>
      <c r="B114" s="51" t="s">
        <v>373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12645.38</v>
      </c>
      <c r="D116" s="57">
        <f t="shared" si="0"/>
        <v>4.4567842966489702E-3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339515.24</v>
      </c>
      <c r="D117" s="57">
        <f t="shared" si="0"/>
        <v>0.11966000152664502</v>
      </c>
      <c r="E117" s="56"/>
    </row>
    <row r="118" spans="1:5" x14ac:dyDescent="0.2">
      <c r="A118" s="54">
        <v>5131</v>
      </c>
      <c r="B118" s="51" t="s">
        <v>377</v>
      </c>
      <c r="C118" s="55">
        <v>64547.75</v>
      </c>
      <c r="D118" s="57">
        <f t="shared" si="0"/>
        <v>2.2749446721571327E-2</v>
      </c>
      <c r="E118" s="56"/>
    </row>
    <row r="119" spans="1:5" x14ac:dyDescent="0.2">
      <c r="A119" s="54">
        <v>5132</v>
      </c>
      <c r="B119" s="51" t="s">
        <v>378</v>
      </c>
      <c r="C119" s="55">
        <v>6960</v>
      </c>
      <c r="D119" s="57">
        <f t="shared" si="0"/>
        <v>2.4530080317615474E-3</v>
      </c>
      <c r="E119" s="56"/>
    </row>
    <row r="120" spans="1:5" x14ac:dyDescent="0.2">
      <c r="A120" s="54">
        <v>5133</v>
      </c>
      <c r="B120" s="51" t="s">
        <v>379</v>
      </c>
      <c r="C120" s="55">
        <v>0</v>
      </c>
      <c r="D120" s="57">
        <f t="shared" si="0"/>
        <v>0</v>
      </c>
      <c r="E120" s="56"/>
    </row>
    <row r="121" spans="1:5" x14ac:dyDescent="0.2">
      <c r="A121" s="54">
        <v>5134</v>
      </c>
      <c r="B121" s="51" t="s">
        <v>380</v>
      </c>
      <c r="C121" s="55">
        <v>115713.53</v>
      </c>
      <c r="D121" s="57">
        <f t="shared" si="0"/>
        <v>4.078250265423574E-2</v>
      </c>
      <c r="E121" s="56"/>
    </row>
    <row r="122" spans="1:5" x14ac:dyDescent="0.2">
      <c r="A122" s="54">
        <v>5135</v>
      </c>
      <c r="B122" s="51" t="s">
        <v>381</v>
      </c>
      <c r="C122" s="55">
        <v>42238.64</v>
      </c>
      <c r="D122" s="57">
        <f t="shared" si="0"/>
        <v>1.4886741834868471E-2</v>
      </c>
      <c r="E122" s="56"/>
    </row>
    <row r="123" spans="1:5" x14ac:dyDescent="0.2">
      <c r="A123" s="54">
        <v>5136</v>
      </c>
      <c r="B123" s="51" t="s">
        <v>382</v>
      </c>
      <c r="C123" s="55">
        <v>7023.8</v>
      </c>
      <c r="D123" s="57">
        <f t="shared" si="0"/>
        <v>2.4754939387193618E-3</v>
      </c>
      <c r="E123" s="56"/>
    </row>
    <row r="124" spans="1:5" x14ac:dyDescent="0.2">
      <c r="A124" s="54">
        <v>5137</v>
      </c>
      <c r="B124" s="51" t="s">
        <v>383</v>
      </c>
      <c r="C124" s="55">
        <v>1570</v>
      </c>
      <c r="D124" s="57">
        <f t="shared" si="0"/>
        <v>5.5333658187724558E-4</v>
      </c>
      <c r="E124" s="56"/>
    </row>
    <row r="125" spans="1:5" x14ac:dyDescent="0.2">
      <c r="A125" s="54">
        <v>5138</v>
      </c>
      <c r="B125" s="51" t="s">
        <v>384</v>
      </c>
      <c r="C125" s="55">
        <v>30127.52</v>
      </c>
      <c r="D125" s="57">
        <f t="shared" si="0"/>
        <v>1.0618254100151818E-2</v>
      </c>
      <c r="E125" s="56"/>
    </row>
    <row r="126" spans="1:5" x14ac:dyDescent="0.2">
      <c r="A126" s="54">
        <v>5139</v>
      </c>
      <c r="B126" s="51" t="s">
        <v>385</v>
      </c>
      <c r="C126" s="55">
        <v>71334</v>
      </c>
      <c r="D126" s="57">
        <f t="shared" si="0"/>
        <v>2.5141217663459513E-2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43708.98</v>
      </c>
      <c r="D127" s="57">
        <f t="shared" si="0"/>
        <v>1.5404953879325408E-2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43708.98</v>
      </c>
      <c r="D137" s="57">
        <f t="shared" si="0"/>
        <v>1.5404953879325408E-2</v>
      </c>
      <c r="E137" s="56"/>
    </row>
    <row r="138" spans="1:5" x14ac:dyDescent="0.2">
      <c r="A138" s="54">
        <v>5241</v>
      </c>
      <c r="B138" s="51" t="s">
        <v>395</v>
      </c>
      <c r="C138" s="55">
        <v>43708.98</v>
      </c>
      <c r="D138" s="57">
        <f t="shared" si="0"/>
        <v>1.5404953879325408E-2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  <row r="221" spans="1:5" x14ac:dyDescent="0.2">
      <c r="B221" s="93" t="s">
        <v>669</v>
      </c>
      <c r="C221" s="206" t="s">
        <v>670</v>
      </c>
      <c r="D221" s="206"/>
      <c r="E221" s="206"/>
    </row>
    <row r="222" spans="1:5" x14ac:dyDescent="0.2">
      <c r="B222" s="93" t="s">
        <v>671</v>
      </c>
      <c r="C222" s="206" t="s">
        <v>672</v>
      </c>
      <c r="D222" s="206"/>
      <c r="E222" s="206"/>
    </row>
    <row r="223" spans="1:5" x14ac:dyDescent="0.2">
      <c r="B223" s="93" t="s">
        <v>673</v>
      </c>
      <c r="C223" s="93" t="s">
        <v>674</v>
      </c>
      <c r="D223" s="93"/>
      <c r="E223" s="93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C221:E221"/>
    <mergeCell ref="C222:E222"/>
  </mergeCells>
  <pageMargins left="0.70866141732283472" right="0.70866141732283472" top="0.74803149606299213" bottom="0.74803149606299213" header="0.31496062992125984" footer="0.31496062992125984"/>
  <pageSetup scale="9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8"/>
    </row>
    <row r="2" spans="1:2" ht="15" customHeight="1" x14ac:dyDescent="0.2">
      <c r="A2" s="95" t="s">
        <v>187</v>
      </c>
      <c r="B2" s="96" t="s">
        <v>50</v>
      </c>
    </row>
    <row r="3" spans="1:2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0.399999999999999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x14ac:dyDescent="0.2">
      <c r="A15" s="101"/>
    </row>
    <row r="16" spans="1:2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topLeftCell="A139" zoomScale="106" zoomScaleNormal="106" workbookViewId="0">
      <selection activeCell="B155" sqref="B155:E158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1" style="20" customWidth="1"/>
    <col min="5" max="5" width="12.21875" style="20" customWidth="1"/>
    <col min="6" max="6" width="7.88671875" style="20" customWidth="1"/>
    <col min="7" max="7" width="9.88671875" style="20" customWidth="1"/>
    <col min="8" max="8" width="14.44140625" style="20" customWidth="1"/>
    <col min="9" max="9" width="11.5546875" style="20" customWidth="1"/>
    <col min="10" max="16384" width="9.109375" style="20"/>
  </cols>
  <sheetData>
    <row r="1" spans="1:8" s="16" customFormat="1" ht="18.899999999999999" customHeight="1" x14ac:dyDescent="0.3">
      <c r="A1" s="181" t="s">
        <v>667</v>
      </c>
      <c r="B1" s="182"/>
      <c r="C1" s="182"/>
      <c r="D1" s="182"/>
      <c r="E1" s="182"/>
      <c r="F1" s="182"/>
      <c r="G1" s="14" t="s">
        <v>604</v>
      </c>
      <c r="H1" s="25">
        <v>2024</v>
      </c>
    </row>
    <row r="2" spans="1:8" s="16" customFormat="1" ht="18.899999999999999" customHeight="1" x14ac:dyDescent="0.3">
      <c r="A2" s="181" t="s">
        <v>608</v>
      </c>
      <c r="B2" s="182"/>
      <c r="C2" s="182"/>
      <c r="D2" s="182"/>
      <c r="E2" s="182"/>
      <c r="F2" s="182"/>
      <c r="G2" s="14" t="s">
        <v>605</v>
      </c>
      <c r="H2" s="25" t="s">
        <v>607</v>
      </c>
    </row>
    <row r="3" spans="1:8" s="16" customFormat="1" ht="18.899999999999999" customHeight="1" x14ac:dyDescent="0.3">
      <c r="A3" s="181" t="s">
        <v>668</v>
      </c>
      <c r="B3" s="182"/>
      <c r="C3" s="182"/>
      <c r="D3" s="182"/>
      <c r="E3" s="182"/>
      <c r="F3" s="182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487638.79</v>
      </c>
      <c r="D15" s="24">
        <v>487263.44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16</v>
      </c>
      <c r="D16" s="24">
        <v>16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19539.05</v>
      </c>
      <c r="D20" s="24">
        <v>19539.05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10000</v>
      </c>
      <c r="D21" s="24">
        <v>10000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928</v>
      </c>
      <c r="D23" s="24">
        <v>928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5447.71</v>
      </c>
      <c r="D25" s="24">
        <v>5447.71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4323370.16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4313890.16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9480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3053944.6300000004</v>
      </c>
      <c r="D62" s="24">
        <f t="shared" ref="D62:E62" si="0">SUM(D63:D70)</f>
        <v>0</v>
      </c>
      <c r="E62" s="24">
        <f t="shared" si="0"/>
        <v>592456.93000000005</v>
      </c>
    </row>
    <row r="63" spans="1:9" x14ac:dyDescent="0.2">
      <c r="A63" s="22">
        <v>1241</v>
      </c>
      <c r="B63" s="20" t="s">
        <v>236</v>
      </c>
      <c r="C63" s="24">
        <v>611495.18000000005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2377407.9900000002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592456.93000000005</v>
      </c>
    </row>
    <row r="68" spans="1:9" x14ac:dyDescent="0.2">
      <c r="A68" s="22">
        <v>1246</v>
      </c>
      <c r="B68" s="20" t="s">
        <v>241</v>
      </c>
      <c r="C68" s="24">
        <v>65041.46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178703.41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178703.41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-169621.54</v>
      </c>
      <c r="D110" s="24">
        <f>SUM(D111:D119)</f>
        <v>-169621.54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111643.32</v>
      </c>
      <c r="D111" s="24">
        <f>C111</f>
        <v>111643.32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-333550.2</v>
      </c>
      <c r="D112" s="24">
        <f t="shared" ref="D112:D119" si="1">C112</f>
        <v>-333550.2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928</v>
      </c>
      <c r="D113" s="24">
        <f t="shared" si="1"/>
        <v>928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-6633.04</v>
      </c>
      <c r="D117" s="24">
        <f t="shared" si="1"/>
        <v>-6633.04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57990.38</v>
      </c>
      <c r="D119" s="24">
        <f t="shared" si="1"/>
        <v>57990.38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5" x14ac:dyDescent="0.2">
      <c r="A145" s="22">
        <v>2199</v>
      </c>
      <c r="B145" s="20" t="s">
        <v>297</v>
      </c>
      <c r="C145" s="24">
        <v>0</v>
      </c>
    </row>
    <row r="146" spans="1:5" x14ac:dyDescent="0.2">
      <c r="A146" s="22">
        <v>2240</v>
      </c>
      <c r="B146" s="20" t="s">
        <v>298</v>
      </c>
      <c r="C146" s="24">
        <f>SUM(C147:C149)</f>
        <v>0</v>
      </c>
    </row>
    <row r="147" spans="1:5" x14ac:dyDescent="0.2">
      <c r="A147" s="22">
        <v>2241</v>
      </c>
      <c r="B147" s="20" t="s">
        <v>299</v>
      </c>
      <c r="C147" s="24">
        <v>0</v>
      </c>
    </row>
    <row r="148" spans="1:5" x14ac:dyDescent="0.2">
      <c r="A148" s="22">
        <v>2242</v>
      </c>
      <c r="B148" s="20" t="s">
        <v>300</v>
      </c>
      <c r="C148" s="24">
        <v>0</v>
      </c>
    </row>
    <row r="149" spans="1:5" x14ac:dyDescent="0.2">
      <c r="A149" s="22">
        <v>2249</v>
      </c>
      <c r="B149" s="20" t="s">
        <v>301</v>
      </c>
      <c r="C149" s="24">
        <v>0</v>
      </c>
    </row>
    <row r="151" spans="1:5" x14ac:dyDescent="0.2">
      <c r="B151" s="20" t="s">
        <v>624</v>
      </c>
    </row>
    <row r="156" spans="1:5" x14ac:dyDescent="0.2">
      <c r="B156" s="93" t="s">
        <v>669</v>
      </c>
      <c r="C156" s="206" t="s">
        <v>670</v>
      </c>
      <c r="D156" s="206"/>
      <c r="E156" s="206"/>
    </row>
    <row r="157" spans="1:5" x14ac:dyDescent="0.2">
      <c r="B157" s="93" t="s">
        <v>671</v>
      </c>
      <c r="C157" s="206" t="s">
        <v>672</v>
      </c>
      <c r="D157" s="206"/>
      <c r="E157" s="206"/>
    </row>
    <row r="158" spans="1:5" x14ac:dyDescent="0.2">
      <c r="B158" s="93" t="s">
        <v>673</v>
      </c>
      <c r="C158" s="93" t="s">
        <v>674</v>
      </c>
      <c r="D158" s="93"/>
      <c r="E158" s="93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C156:E156"/>
    <mergeCell ref="C157:E157"/>
  </mergeCells>
  <pageMargins left="0.31496062992125984" right="0.31496062992125984" top="0.74803149606299213" bottom="0.74803149606299213" header="0.31496062992125984" footer="0.31496062992125984"/>
  <pageSetup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x14ac:dyDescent="0.2">
      <c r="A20" s="101"/>
    </row>
    <row r="21" spans="1:2" ht="15" customHeight="1" x14ac:dyDescent="0.2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B33" sqref="B33:E37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83" t="s">
        <v>667</v>
      </c>
      <c r="B1" s="183"/>
      <c r="C1" s="183"/>
      <c r="D1" s="27" t="s">
        <v>604</v>
      </c>
      <c r="E1" s="28">
        <v>2024</v>
      </c>
    </row>
    <row r="2" spans="1:5" ht="18.899999999999999" customHeight="1" x14ac:dyDescent="0.2">
      <c r="A2" s="183" t="s">
        <v>610</v>
      </c>
      <c r="B2" s="183"/>
      <c r="C2" s="183"/>
      <c r="D2" s="27" t="s">
        <v>605</v>
      </c>
      <c r="E2" s="28" t="s">
        <v>607</v>
      </c>
    </row>
    <row r="3" spans="1:5" ht="18.899999999999999" customHeight="1" x14ac:dyDescent="0.2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2424341.91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732606.21</v>
      </c>
    </row>
    <row r="15" spans="1:5" x14ac:dyDescent="0.2">
      <c r="A15" s="33">
        <v>3220</v>
      </c>
      <c r="B15" s="29" t="s">
        <v>468</v>
      </c>
      <c r="C15" s="34">
        <v>9769595.1300000008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  <row r="33" spans="2:5" x14ac:dyDescent="0.2">
      <c r="B33" s="20"/>
      <c r="C33" s="20"/>
      <c r="D33" s="20"/>
      <c r="E33" s="20"/>
    </row>
    <row r="34" spans="2:5" x14ac:dyDescent="0.2">
      <c r="B34" s="93" t="s">
        <v>669</v>
      </c>
      <c r="C34" s="206" t="s">
        <v>670</v>
      </c>
      <c r="D34" s="206"/>
      <c r="E34" s="206"/>
    </row>
    <row r="35" spans="2:5" x14ac:dyDescent="0.2">
      <c r="B35" s="93" t="s">
        <v>671</v>
      </c>
      <c r="C35" s="206" t="s">
        <v>672</v>
      </c>
      <c r="D35" s="206"/>
      <c r="E35" s="206"/>
    </row>
    <row r="36" spans="2:5" x14ac:dyDescent="0.2">
      <c r="B36" s="93" t="s">
        <v>673</v>
      </c>
      <c r="C36" s="206" t="s">
        <v>674</v>
      </c>
      <c r="D36" s="206"/>
      <c r="E36" s="206"/>
    </row>
  </sheetData>
  <sheetProtection formatCells="0" formatColumns="0" formatRows="0" insertColumns="0" insertRows="0" insertHyperlinks="0" deleteColumns="0" deleteRows="0" sort="0" autoFilter="0" pivotTables="0"/>
  <mergeCells count="6">
    <mergeCell ref="C36:E36"/>
    <mergeCell ref="A1:C1"/>
    <mergeCell ref="A2:C2"/>
    <mergeCell ref="A3:C3"/>
    <mergeCell ref="C34:E34"/>
    <mergeCell ref="C35:E3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6"/>
  <sheetViews>
    <sheetView topLeftCell="A94" workbookViewId="0">
      <selection activeCell="B122" sqref="B122:E126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83" t="s">
        <v>667</v>
      </c>
      <c r="B1" s="183"/>
      <c r="C1" s="183"/>
      <c r="D1" s="27" t="s">
        <v>604</v>
      </c>
      <c r="E1" s="28">
        <v>2024</v>
      </c>
    </row>
    <row r="2" spans="1:5" s="35" customFormat="1" ht="18.899999999999999" customHeight="1" x14ac:dyDescent="0.3">
      <c r="A2" s="183" t="s">
        <v>611</v>
      </c>
      <c r="B2" s="183"/>
      <c r="C2" s="183"/>
      <c r="D2" s="27" t="s">
        <v>605</v>
      </c>
      <c r="E2" s="28" t="s">
        <v>607</v>
      </c>
    </row>
    <row r="3" spans="1:5" s="35" customFormat="1" ht="18.899999999999999" customHeight="1" x14ac:dyDescent="0.3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5385749.7199999997</v>
      </c>
      <c r="D9" s="34">
        <v>5123127.63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1">
        <v>1110</v>
      </c>
      <c r="B15" s="132" t="s">
        <v>626</v>
      </c>
      <c r="C15" s="133">
        <f>SUM(C8:C14)</f>
        <v>5385749.7199999997</v>
      </c>
      <c r="D15" s="133">
        <f>SUM(D8:D14)</f>
        <v>5123127.63</v>
      </c>
    </row>
    <row r="18" spans="1:5" x14ac:dyDescent="0.2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x14ac:dyDescent="0.2">
      <c r="A20" s="131">
        <v>1230</v>
      </c>
      <c r="B20" s="132" t="s">
        <v>227</v>
      </c>
      <c r="C20" s="133">
        <f>SUM(C21:C27)</f>
        <v>0</v>
      </c>
      <c r="D20" s="133">
        <f>SUM(D21:D27)</f>
        <v>0</v>
      </c>
      <c r="E20" s="128"/>
    </row>
    <row r="21" spans="1:5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0</v>
      </c>
      <c r="D25" s="130">
        <v>0</v>
      </c>
      <c r="E25" s="128"/>
    </row>
    <row r="26" spans="1:5" x14ac:dyDescent="0.2">
      <c r="A26" s="33">
        <v>1236</v>
      </c>
      <c r="B26" s="29" t="s">
        <v>233</v>
      </c>
      <c r="C26" s="34">
        <v>0</v>
      </c>
      <c r="D26" s="130">
        <v>0</v>
      </c>
      <c r="E26" s="128"/>
    </row>
    <row r="27" spans="1:5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x14ac:dyDescent="0.2">
      <c r="A28" s="131">
        <v>1240</v>
      </c>
      <c r="B28" s="132" t="s">
        <v>235</v>
      </c>
      <c r="C28" s="133">
        <f>SUM(C29:C36)</f>
        <v>0</v>
      </c>
      <c r="D28" s="133">
        <f>SUM(D29:D36)</f>
        <v>0</v>
      </c>
      <c r="E28" s="128"/>
    </row>
    <row r="29" spans="1:5" x14ac:dyDescent="0.2">
      <c r="A29" s="33">
        <v>1241</v>
      </c>
      <c r="B29" s="29" t="s">
        <v>236</v>
      </c>
      <c r="C29" s="34">
        <v>0</v>
      </c>
      <c r="D29" s="130">
        <v>0</v>
      </c>
      <c r="E29" s="128"/>
    </row>
    <row r="30" spans="1:5" x14ac:dyDescent="0.2">
      <c r="A30" s="33">
        <v>1242</v>
      </c>
      <c r="B30" s="29" t="s">
        <v>237</v>
      </c>
      <c r="C30" s="34">
        <v>0</v>
      </c>
      <c r="D30" s="130">
        <v>0</v>
      </c>
      <c r="E30" s="128"/>
    </row>
    <row r="31" spans="1:5" x14ac:dyDescent="0.2">
      <c r="A31" s="33">
        <v>1243</v>
      </c>
      <c r="B31" s="29" t="s">
        <v>238</v>
      </c>
      <c r="C31" s="34">
        <v>0</v>
      </c>
      <c r="D31" s="130">
        <v>0</v>
      </c>
      <c r="E31" s="128"/>
    </row>
    <row r="32" spans="1:5" x14ac:dyDescent="0.2">
      <c r="A32" s="33">
        <v>1244</v>
      </c>
      <c r="B32" s="29" t="s">
        <v>239</v>
      </c>
      <c r="C32" s="34">
        <v>0</v>
      </c>
      <c r="D32" s="130">
        <v>0</v>
      </c>
      <c r="E32" s="128"/>
    </row>
    <row r="33" spans="1:5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x14ac:dyDescent="0.2">
      <c r="A34" s="33">
        <v>1246</v>
      </c>
      <c r="B34" s="29" t="s">
        <v>241</v>
      </c>
      <c r="C34" s="34">
        <v>0</v>
      </c>
      <c r="D34" s="130">
        <v>0</v>
      </c>
    </row>
    <row r="35" spans="1:5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x14ac:dyDescent="0.2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0</v>
      </c>
      <c r="D38" s="133">
        <f>D20+D28+D37</f>
        <v>0</v>
      </c>
    </row>
    <row r="39" spans="1:5" s="128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x14ac:dyDescent="0.2">
      <c r="A42" s="131">
        <v>3210</v>
      </c>
      <c r="B42" s="132" t="s">
        <v>628</v>
      </c>
      <c r="C42" s="133">
        <v>732606.21</v>
      </c>
      <c r="D42" s="133">
        <v>1526147.93</v>
      </c>
    </row>
    <row r="43" spans="1:5" x14ac:dyDescent="0.2">
      <c r="A43" s="129"/>
      <c r="B43" s="134" t="s">
        <v>616</v>
      </c>
      <c r="C43" s="133">
        <f>C46+C58+C86+C89+C44</f>
        <v>0</v>
      </c>
      <c r="D43" s="133">
        <f>D46+D58+D86+D89+D44</f>
        <v>393746.76</v>
      </c>
    </row>
    <row r="44" spans="1:5" s="128" customFormat="1" x14ac:dyDescent="0.2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x14ac:dyDescent="0.2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x14ac:dyDescent="0.2">
      <c r="A58" s="131">
        <v>5500</v>
      </c>
      <c r="B58" s="132" t="s">
        <v>437</v>
      </c>
      <c r="C58" s="133">
        <f>C59+C68+C71+C77</f>
        <v>0</v>
      </c>
      <c r="D58" s="133">
        <f>D59+D68+D71+D77</f>
        <v>65110.62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65110.62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0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65110.62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0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31">
        <v>2110</v>
      </c>
      <c r="B89" s="137" t="s">
        <v>629</v>
      </c>
      <c r="C89" s="133">
        <f>SUM(C90:C94)</f>
        <v>0</v>
      </c>
      <c r="D89" s="133">
        <f>SUM(D90:D94)</f>
        <v>328636.14</v>
      </c>
    </row>
    <row r="90" spans="1:4" x14ac:dyDescent="0.2">
      <c r="A90" s="129">
        <v>2111</v>
      </c>
      <c r="B90" s="128" t="s">
        <v>630</v>
      </c>
      <c r="C90" s="130">
        <v>0</v>
      </c>
      <c r="D90" s="130">
        <v>22649.15</v>
      </c>
    </row>
    <row r="91" spans="1:4" x14ac:dyDescent="0.2">
      <c r="A91" s="129">
        <v>2112</v>
      </c>
      <c r="B91" s="128" t="s">
        <v>631</v>
      </c>
      <c r="C91" s="130">
        <v>0</v>
      </c>
      <c r="D91" s="130">
        <v>288387.96999999997</v>
      </c>
    </row>
    <row r="92" spans="1:4" x14ac:dyDescent="0.2">
      <c r="A92" s="129">
        <v>2112</v>
      </c>
      <c r="B92" s="128" t="s">
        <v>632</v>
      </c>
      <c r="C92" s="130">
        <v>0</v>
      </c>
      <c r="D92" s="130">
        <v>17599.02</v>
      </c>
    </row>
    <row r="93" spans="1:4" x14ac:dyDescent="0.2">
      <c r="A93" s="129">
        <v>2115</v>
      </c>
      <c r="B93" s="128" t="s">
        <v>633</v>
      </c>
      <c r="C93" s="130">
        <v>0</v>
      </c>
      <c r="D93" s="130">
        <v>0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x14ac:dyDescent="0.2">
      <c r="A95" s="129"/>
      <c r="B95" s="134" t="s">
        <v>635</v>
      </c>
      <c r="C95" s="133">
        <f>+C96</f>
        <v>0</v>
      </c>
      <c r="D95" s="133">
        <f>+D96</f>
        <v>0</v>
      </c>
    </row>
    <row r="96" spans="1:4" s="128" customFormat="1" x14ac:dyDescent="0.2">
      <c r="A96" s="151">
        <v>3100</v>
      </c>
      <c r="B96" s="157" t="s">
        <v>650</v>
      </c>
      <c r="C96" s="158">
        <f>SUM(C97:C100)</f>
        <v>0</v>
      </c>
      <c r="D96" s="158">
        <f>SUM(D97:D100)</f>
        <v>0</v>
      </c>
    </row>
    <row r="97" spans="1:4" s="128" customFormat="1" x14ac:dyDescent="0.2">
      <c r="A97" s="154"/>
      <c r="B97" s="159" t="s">
        <v>651</v>
      </c>
      <c r="C97" s="160">
        <v>0</v>
      </c>
      <c r="D97" s="160">
        <v>0</v>
      </c>
    </row>
    <row r="98" spans="1:4" s="128" customFormat="1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x14ac:dyDescent="0.2">
      <c r="A99" s="154"/>
      <c r="B99" s="159" t="s">
        <v>653</v>
      </c>
      <c r="C99" s="160">
        <v>0</v>
      </c>
      <c r="D99" s="160">
        <v>0</v>
      </c>
    </row>
    <row r="100" spans="1:4" s="128" customFormat="1" x14ac:dyDescent="0.2">
      <c r="A100" s="154"/>
      <c r="B100" s="159" t="s">
        <v>654</v>
      </c>
      <c r="C100" s="160">
        <v>0</v>
      </c>
      <c r="D100" s="160">
        <v>0</v>
      </c>
    </row>
    <row r="101" spans="1:4" s="128" customFormat="1" x14ac:dyDescent="0.2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x14ac:dyDescent="0.2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x14ac:dyDescent="0.2">
      <c r="A104" s="154"/>
      <c r="B104" s="162" t="s">
        <v>657</v>
      </c>
      <c r="C104" s="153">
        <f>+C105+C107</f>
        <v>7404</v>
      </c>
      <c r="D104" s="153">
        <f>+D105+D107</f>
        <v>0</v>
      </c>
    </row>
    <row r="105" spans="1:4" s="128" customFormat="1" x14ac:dyDescent="0.2">
      <c r="A105" s="151">
        <v>4300</v>
      </c>
      <c r="B105" s="157" t="s">
        <v>658</v>
      </c>
      <c r="C105" s="158">
        <f>+C106</f>
        <v>7404</v>
      </c>
      <c r="D105" s="163">
        <f>+D106</f>
        <v>0</v>
      </c>
    </row>
    <row r="106" spans="1:4" s="128" customFormat="1" x14ac:dyDescent="0.2">
      <c r="A106" s="154">
        <v>4399</v>
      </c>
      <c r="B106" s="159" t="s">
        <v>351</v>
      </c>
      <c r="C106" s="160">
        <v>7404</v>
      </c>
      <c r="D106" s="160">
        <v>0</v>
      </c>
    </row>
    <row r="107" spans="1:4" x14ac:dyDescent="0.2">
      <c r="A107" s="131">
        <v>1120</v>
      </c>
      <c r="B107" s="138" t="s">
        <v>636</v>
      </c>
      <c r="C107" s="133">
        <f>SUM(C108:C116)</f>
        <v>0</v>
      </c>
      <c r="D107" s="133">
        <f>SUM(D108:D116)</f>
        <v>0</v>
      </c>
    </row>
    <row r="108" spans="1:4" x14ac:dyDescent="0.2">
      <c r="A108" s="129">
        <v>1124</v>
      </c>
      <c r="B108" s="139" t="s">
        <v>637</v>
      </c>
      <c r="C108" s="140">
        <v>0</v>
      </c>
      <c r="D108" s="130">
        <v>0</v>
      </c>
    </row>
    <row r="109" spans="1:4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0</v>
      </c>
      <c r="D111" s="130">
        <v>0</v>
      </c>
    </row>
    <row r="112" spans="1:4" x14ac:dyDescent="0.2">
      <c r="A112" s="129">
        <v>1124</v>
      </c>
      <c r="B112" s="139" t="s">
        <v>641</v>
      </c>
      <c r="C112" s="130">
        <v>0</v>
      </c>
      <c r="D112" s="130">
        <v>0</v>
      </c>
    </row>
    <row r="113" spans="1:5" x14ac:dyDescent="0.2">
      <c r="A113" s="129">
        <v>1124</v>
      </c>
      <c r="B113" s="139" t="s">
        <v>642</v>
      </c>
      <c r="C113" s="130">
        <v>0</v>
      </c>
      <c r="D113" s="130">
        <v>0</v>
      </c>
    </row>
    <row r="114" spans="1:5" x14ac:dyDescent="0.2">
      <c r="A114" s="129">
        <v>1122</v>
      </c>
      <c r="B114" s="139" t="s">
        <v>643</v>
      </c>
      <c r="C114" s="130">
        <v>0</v>
      </c>
      <c r="D114" s="130">
        <v>0</v>
      </c>
    </row>
    <row r="115" spans="1:5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5" x14ac:dyDescent="0.2">
      <c r="A116" s="129">
        <v>1122</v>
      </c>
      <c r="B116" s="139" t="s">
        <v>645</v>
      </c>
      <c r="C116" s="130">
        <v>0</v>
      </c>
      <c r="D116" s="130">
        <v>0</v>
      </c>
    </row>
    <row r="117" spans="1:5" x14ac:dyDescent="0.2">
      <c r="A117" s="129"/>
      <c r="B117" s="141" t="s">
        <v>646</v>
      </c>
      <c r="C117" s="133">
        <f>C42+C43+C95-C101-C104</f>
        <v>725202.21</v>
      </c>
      <c r="D117" s="133">
        <f>D42+D43+D95-D101-D104</f>
        <v>1919894.69</v>
      </c>
    </row>
    <row r="122" spans="1:5" x14ac:dyDescent="0.2">
      <c r="B122" s="20"/>
      <c r="C122" s="20"/>
      <c r="D122" s="20"/>
      <c r="E122" s="20"/>
    </row>
    <row r="123" spans="1:5" x14ac:dyDescent="0.2">
      <c r="B123" s="93" t="s">
        <v>669</v>
      </c>
      <c r="C123" s="206" t="s">
        <v>670</v>
      </c>
      <c r="D123" s="206"/>
      <c r="E123" s="206"/>
    </row>
    <row r="124" spans="1:5" x14ac:dyDescent="0.2">
      <c r="B124" s="93" t="s">
        <v>671</v>
      </c>
      <c r="C124" s="206" t="s">
        <v>672</v>
      </c>
      <c r="D124" s="206"/>
      <c r="E124" s="206"/>
    </row>
    <row r="125" spans="1:5" x14ac:dyDescent="0.2">
      <c r="B125" s="93" t="s">
        <v>673</v>
      </c>
      <c r="C125" s="206" t="s">
        <v>674</v>
      </c>
      <c r="D125" s="206"/>
      <c r="E125" s="206"/>
    </row>
    <row r="126" spans="1:5" x14ac:dyDescent="0.2">
      <c r="B126" s="128"/>
      <c r="C126" s="128"/>
      <c r="D126" s="128"/>
      <c r="E126" s="128"/>
    </row>
  </sheetData>
  <sheetProtection formatCells="0" formatColumns="0" formatRows="0" insertColumns="0" insertRows="0" insertHyperlinks="0" deleteColumns="0" deleteRows="0" sort="0" autoFilter="0" pivotTables="0"/>
  <mergeCells count="6">
    <mergeCell ref="C123:E123"/>
    <mergeCell ref="C124:E124"/>
    <mergeCell ref="C125:E125"/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70866141732283472" right="0.70866141732283472" top="0.74803149606299213" bottom="0.74803149606299213" header="0.31496062992125984" footer="0.31496062992125984"/>
  <pageSetup scale="9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2024-04-25T20:59:08Z</cp:lastPrinted>
  <dcterms:created xsi:type="dcterms:W3CDTF">2012-12-11T20:36:24Z</dcterms:created>
  <dcterms:modified xsi:type="dcterms:W3CDTF">2024-04-25T21:01:36Z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