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C89F0C07-5B91-4273-B80E-7A75347E261C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1'!$D$6:$F$82</definedName>
    <definedName name="_xlnm.Print_Area" localSheetId="8">'Formato 6 d)'!$A$2:$H$34</definedName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35" i="7" l="1"/>
  <c r="G26" i="9" l="1"/>
  <c r="G25" i="9"/>
  <c r="G22" i="9"/>
  <c r="G21" i="9"/>
  <c r="G15" i="9"/>
  <c r="G19" i="8"/>
  <c r="G18" i="8"/>
  <c r="G17" i="8"/>
  <c r="G16" i="8"/>
  <c r="G15" i="8"/>
  <c r="G14" i="8"/>
  <c r="G13" i="8"/>
  <c r="G12" i="8"/>
  <c r="G11" i="8"/>
  <c r="G10" i="8"/>
  <c r="D10" i="8"/>
  <c r="D9" i="8" s="1"/>
  <c r="F9" i="8"/>
  <c r="E9" i="8"/>
  <c r="C9" i="8"/>
  <c r="B9" i="8"/>
  <c r="G9" i="8" l="1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2" i="8"/>
  <c r="D22" i="8"/>
  <c r="E22" i="8"/>
  <c r="F22" i="8"/>
  <c r="G22" i="8"/>
  <c r="B22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10" i="9" l="1"/>
  <c r="G19" i="9"/>
  <c r="F32" i="8"/>
  <c r="E32" i="8"/>
  <c r="C9" i="7"/>
  <c r="G28" i="7"/>
  <c r="E79" i="2"/>
  <c r="E81" i="2" s="1"/>
  <c r="F79" i="2"/>
  <c r="F47" i="2"/>
  <c r="F59" i="2" s="1"/>
  <c r="K20" i="4"/>
  <c r="E20" i="4"/>
  <c r="I20" i="4"/>
  <c r="C43" i="9"/>
  <c r="C77" i="9" s="1"/>
  <c r="B43" i="9"/>
  <c r="D9" i="9"/>
  <c r="E9" i="9"/>
  <c r="B9" i="9"/>
  <c r="D43" i="9"/>
  <c r="E43" i="9"/>
  <c r="G43" i="9"/>
  <c r="B32" i="8"/>
  <c r="D32" i="8"/>
  <c r="C32" i="8"/>
  <c r="G32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159" i="7" l="1"/>
  <c r="G9" i="9"/>
  <c r="G77" i="9"/>
  <c r="E77" i="9"/>
  <c r="D77" i="9"/>
  <c r="G9" i="7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<sst xmlns="http://schemas.openxmlformats.org/spreadsheetml/2006/main" count="1025" uniqueCount="613">
  <si>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</si>
  <si>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</si>
  <si>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</si>
  <si>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</si>
  <si>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</si>
  <si>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</si>
  <si>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</si>
  <si>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</si>
  <si>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</si>
  <si>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</si>
  <si>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</si>
  <si>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</si>
  <si>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</si>
  <si>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</si>
  <si>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</si>
  <si>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</si>
  <si>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</si>
  <si>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</si>
  <si>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</si>
  <si>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</si>
  <si>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</si>
  <si>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</si>
  <si>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</si>
  <si>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</si>
  <si>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</si>
  <si>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</si>
  <si>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</si>
  <si>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</si>
  <si>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</si>
  <si>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</si>
  <si>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</si>
  <si>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</si>
  <si>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</si>
  <si>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</si>
  <si>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</si>
  <si>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</si>
  <si>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</si>
  <si>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</si>
  <si>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</si>
  <si>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</si>
  <si>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</si>
  <si>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</si>
  <si>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</si>
  <si>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</si>
  <si>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</si>
  <si>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</si>
  <si>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</si>
  <si>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</si>
  <si>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</si>
  <si>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</si>
  <si>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</si>
  <si>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</si>
  <si>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</si>
  <si>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</si>
  <si>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</si>
  <si>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</si>
  <si>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</si>
  <si>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</si>
  <si>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</si>
  <si>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</si>
  <si>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</si>
  <si>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</si>
  <si>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</si>
  <si>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</si>
  <si>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</si>
  <si>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</si>
  <si>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</si>
  <si>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</si>
  <si>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</si>
  <si>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</si>
  <si>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</si>
  <si>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</si>
  <si>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</si>
  <si>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</si>
  <si>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</si>
  <si>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</si>
  <si>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</si>
  <si>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</si>
  <si>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</si>
  <si>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</si>
  <si>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</si>
  <si>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</si>
  <si>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</si>
  <si>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</si>
  <si>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</si>
  <si>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</si>
  <si>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</si>
  <si>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</si>
  <si>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</si>
  <si>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</si>
  <si>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</si>
  <si>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</si>
  <si>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</si>
  <si>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</si>
  <si>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</si>
  <si>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</si>
  <si>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</si>
  <si>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</si>
  <si>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</si>
  <si>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</si>
  <si>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</si>
  <si>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</si>
  <si>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</si>
  <si>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</si>
  <si>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</si>
  <si>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</si>
  <si>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</si>
  <si>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</si>
  <si>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</si>
  <si>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</si>
  <si>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</si>
  <si>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</si>
  <si>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</si>
  <si>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</si>
  <si>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</si>
  <si>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</si>
  <si>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</si>
  <si>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</si>
  <si>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</si>
  <si>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</si>
  <si>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</si>
  <si>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</si>
  <si>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</si>
  <si>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</si>
  <si>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</si>
  <si>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</si>
  <si>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</si>
  <si>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</si>
  <si>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</si>
  <si>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</si>
  <si>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</si>
  <si>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</si>
  <si>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</si>
  <si>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</si>
  <si>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</si>
  <si>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</si>
  <si>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</si>
  <si>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</si>
  <si>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</si>
  <si>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</si>
  <si>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</si>
  <si>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</si>
  <si>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</si>
  <si>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</si>
  <si>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</si>
  <si>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</si>
  <si>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</si>
  <si>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</si>
  <si>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</si>
  <si>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</si>
  <si>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</si>
  <si>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</si>
  <si>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</si>
  <si>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</si>
  <si>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</si>
  <si>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</si>
  <si>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</si>
  <si>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</si>
  <si>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</si>
  <si>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</si>
  <si>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</si>
  <si>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</si>
  <si>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</si>
  <si>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</si>
  <si>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</si>
  <si>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</si>
  <si>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</si>
  <si>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</si>
  <si>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</si>
  <si>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</si>
  <si>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</si>
  <si>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</si>
  <si>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</si>
  <si>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</si>
  <si>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</si>
  <si>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</si>
  <si>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</si>
  <si>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</si>
  <si>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</si>
  <si>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</si>
  <si>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</si>
  <si>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</si>
  <si>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</si>
  <si>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</si>
  <si>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</si>
  <si>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</si>
  <si>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</si>
  <si>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</si>
  <si>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</si>
  <si>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</si>
  <si>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</si>
  <si>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</si>
  <si>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</si>
  <si>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</si>
  <si>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</si>
  <si>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</si>
  <si>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</si>
  <si>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</si>
  <si>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</si>
  <si>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</si>
  <si>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</si>
  <si>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</si>
  <si>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</si>
  <si>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</si>
  <si>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</si>
  <si>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</si>
  <si>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</si>
  <si>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</si>
  <si>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</si>
  <si>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</si>
  <si>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</si>
  <si>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</si>
  <si>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</si>
  <si>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</si>
  <si>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</si>
  <si>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</si>
  <si>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</si>
  <si>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</si>
  <si>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</si>
  <si>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</si>
  <si>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</si>
  <si>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</si>
  <si>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</si>
  <si>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</si>
  <si>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</si>
  <si>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</si>
  <si>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</si>
  <si>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</si>
  <si>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</si>
  <si>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</si>
  <si>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</si>
  <si>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</si>
  <si>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</si>
  <si>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</si>
  <si>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</si>
  <si>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</si>
  <si>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</si>
  <si>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</si>
  <si>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</si>
  <si>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</si>
  <si>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</si>
  <si>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</si>
  <si>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</si>
  <si>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</si>
  <si>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</si>
  <si>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</si>
  <si>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</si>
  <si>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</si>
  <si>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</si>
  <si>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</si>
  <si>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</si>
  <si>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</si>
  <si>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</si>
  <si>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</si>
  <si>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</si>
  <si>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</si>
  <si>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</si>
  <si>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</si>
  <si>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</si>
  <si>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</si>
  <si>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</si>
  <si>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</si>
  <si>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</si>
  <si>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</si>
  <si>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</si>
  <si>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</si>
  <si>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</si>
  <si>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</si>
  <si>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</si>
  <si>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</si>
  <si>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</si>
  <si>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</si>
  <si>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</si>
  <si>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</si>
  <si>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</si>
  <si>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</si>
  <si>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</si>
  <si>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</si>
  <si>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</si>
  <si>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</si>
  <si>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</si>
  <si>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</si>
  <si>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</si>
  <si>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</si>
  <si>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</si>
  <si>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</si>
  <si>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</si>
  <si>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</si>
  <si>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</si>
  <si>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</si>
  <si>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</si>
  <si>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</si>
  <si>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</si>
  <si>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</si>
  <si>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</si>
  <si>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</si>
  <si>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</si>
  <si>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</si>
  <si>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</si>
  <si>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</si>
  <si>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</si>
  <si>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</si>
  <si>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</si>
  <si>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</si>
  <si>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</si>
  <si>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</si>
  <si>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</si>
  <si>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</si>
  <si>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</si>
  <si>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</si>
  <si>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</si>
  <si>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</si>
  <si>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</si>
  <si>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</si>
  <si>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</si>
  <si>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</si>
  <si>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</si>
  <si>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</si>
  <si>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</si>
  <si>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</si>
  <si>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</si>
  <si>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</si>
  <si>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</si>
  <si>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</si>
  <si>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</si>
  <si>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</si>
  <si>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</si>
  <si>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</si>
  <si>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</si>
  <si>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</si>
  <si>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</si>
  <si>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</si>
  <si>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</si>
  <si>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</si>
  <si>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</si>
  <si>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</si>
  <si>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</si>
  <si>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</si>
  <si>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</si>
  <si>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</si>
  <si>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</si>
  <si>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</si>
  <si>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</si>
  <si>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</si>
  <si>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</si>
  <si>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</si>
  <si>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</si>
  <si>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</si>
  <si>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</si>
  <si>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</si>
  <si>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</si>
  <si>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</si>
  <si>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</si>
  <si>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</si>
  <si>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</si>
  <si>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</si>
  <si>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</si>
  <si>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</si>
  <si>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</si>
  <si>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</si>
  <si>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</si>
  <si>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</si>
  <si>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</si>
  <si>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</si>
  <si>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</si>
  <si>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</si>
  <si>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</si>
  <si>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</si>
  <si>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</si>
  <si>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</si>
  <si>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</si>
  <si>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</si>
  <si>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</si>
  <si>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</si>
  <si>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</si>
  <si>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</si>
  <si>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</si>
  <si>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</si>
  <si>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</si>
  <si>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</si>
  <si>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</si>
  <si>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</si>
  <si>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</si>
  <si>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</si>
  <si>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</si>
  <si>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</si>
  <si>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</si>
  <si>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</si>
  <si>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</si>
  <si>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</si>
  <si>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</si>
  <si>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</si>
  <si>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</si>
  <si>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</si>
  <si>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</si>
  <si>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</si>
  <si>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</si>
  <si>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</si>
  <si>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</si>
  <si>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</si>
  <si>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</si>
  <si>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</si>
  <si>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</si>
  <si>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</si>
  <si>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</si>
  <si>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</si>
  <si>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</si>
  <si>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</si>
  <si>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</si>
  <si>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</si>
  <si>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</si>
  <si>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</si>
  <si>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</si>
  <si>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</si>
  <si>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</si>
  <si>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</si>
  <si>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</si>
  <si>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</si>
  <si>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</si>
  <si>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</si>
  <si>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</si>
  <si>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</si>
  <si>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</si>
  <si>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</si>
  <si>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</si>
  <si>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</si>
  <si>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</si>
  <si>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</si>
  <si>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</si>
  <si>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</si>
  <si>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</si>
  <si>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</si>
  <si>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</si>
  <si>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</si>
  <si>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</si>
  <si>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</si>
  <si>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</si>
  <si>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</si>
  <si>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</si>
  <si>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</si>
  <si>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</si>
  <si>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</si>
  <si>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</si>
  <si>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</si>
  <si>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</si>
  <si>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</si>
  <si>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</si>
  <si>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</si>
  <si>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</si>
  <si>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</si>
  <si>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</si>
  <si>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</si>
  <si>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</si>
  <si>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</si>
  <si>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</si>
  <si>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</si>
  <si>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</si>
  <si>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</si>
  <si>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</si>
  <si>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</si>
  <si>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</si>
  <si>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</si>
  <si>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</si>
  <si>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</si>
  <si>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</si>
  <si>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</si>
  <si>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</si>
  <si>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</si>
  <si>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</si>
  <si>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</si>
  <si>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</si>
  <si>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</si>
  <si>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</si>
  <si>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</si>
  <si>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</si>
  <si>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</si>
  <si>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</si>
  <si>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</si>
  <si>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</si>
  <si>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</si>
  <si>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</si>
  <si>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</si>
  <si>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</si>
  <si>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</si>
  <si>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</si>
  <si>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</si>
  <si>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</si>
  <si>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</si>
  <si>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</si>
  <si>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</si>
  <si>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</si>
  <si>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</si>
  <si>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</si>
  <si>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</si>
  <si>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</si>
  <si>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</si>
  <si>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</si>
  <si>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</si>
  <si>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</si>
  <si>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</si>
  <si>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</si>
  <si>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</si>
  <si>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</si>
  <si>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</si>
  <si>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</si>
  <si>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</si>
  <si>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</si>
  <si>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</si>
  <si>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</si>
  <si>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</si>
  <si>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</si>
  <si>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</si>
  <si>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</si>
  <si>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</si>
  <si>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</si>
  <si>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</si>
  <si>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</si>
  <si>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</si>
  <si>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</si>
  <si>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</si>
  <si>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</si>
  <si>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</si>
  <si>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</si>
  <si>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</si>
  <si>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</si>
  <si>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</si>
  <si>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</si>
  <si>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</si>
  <si>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</si>
  <si>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</si>
  <si>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</si>
  <si>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</si>
  <si>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</si>
  <si>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</si>
  <si>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</si>
  <si>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</si>
  <si>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</si>
  <si>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</si>
  <si>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</si>
  <si>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</si>
  <si>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</si>
  <si>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</si>
  <si>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</si>
  <si>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</si>
  <si>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</si>
  <si>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</si>
  <si>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</si>
  <si>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</si>
  <si>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</si>
  <si>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</si>
  <si>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</si>
  <si>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</si>
  <si>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</si>
  <si>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</si>
  <si>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</si>
  <si>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</si>
  <si>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</si>
  <si>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</si>
  <si>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</si>
  <si>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</si>
  <si>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</si>
  <si>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</si>
  <si>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</si>
  <si>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</si>
  <si>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</si>
  <si>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</si>
  <si>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</si>
  <si>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</si>
  <si>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</si>
  <si>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</si>
  <si>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</si>
  <si>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</si>
  <si>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</si>
  <si>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</si>
  <si>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</si>
  <si>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</si>
  <si>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</si>
  <si>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</si>
  <si>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</si>
  <si>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</si>
  <si>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</si>
  <si>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</si>
  <si>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</si>
  <si>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</si>
  <si>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</si>
  <si>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</si>
  <si>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</si>
  <si>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</si>
  <si>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</si>
  <si>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</si>
  <si>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</si>
  <si>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</si>
  <si>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</si>
  <si>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</si>
  <si>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</si>
  <si>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</si>
  <si>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</si>
  <si>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</si>
  <si>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</si>
  <si>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</si>
  <si>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DEL MUNICIPIO DE ACAMBARO, GTO.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</si>
  <si>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</si>
  <si>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</si>
  <si>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</si>
  <si>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</si>
  <si>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</si>
  <si>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</si>
  <si>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</si>
  <si>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</si>
  <si>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</si>
  <si>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>31120M02D100000 DESARROLLO PERSONAL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</si>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</sst>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1" xfId="0" applyNumberFormat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="75" zoomScaleNormal="75" workbookViewId="0">
      <selection activeCell="E83" sqref="E8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9" t="s">
        <v>0</v>
      </c>
      <c r="B1" s="160"/>
      <c r="C1" s="160"/>
      <c r="D1" s="160"/>
      <c r="E1" s="160"/>
      <c r="F1" s="161"/>
    </row>
    <row r="2" spans="1:6" ht="15" customHeight="1" x14ac:dyDescent="0.25">
      <c r="A2" s="109" t="s">
        <v>600</v>
      </c>
      <c r="B2" s="110"/>
      <c r="C2" s="110"/>
      <c r="D2" s="110"/>
      <c r="E2" s="110"/>
      <c r="F2" s="111"/>
    </row>
    <row r="3" spans="1:6" ht="15" customHeight="1" x14ac:dyDescent="0.25">
      <c r="A3" s="112" t="s">
        <v>1</v>
      </c>
      <c r="B3" s="113"/>
      <c r="C3" s="113"/>
      <c r="D3" s="113"/>
      <c r="E3" s="113"/>
      <c r="F3" s="114"/>
    </row>
    <row r="4" spans="1:6" ht="12.95" customHeight="1" x14ac:dyDescent="0.25">
      <c r="A4" s="112" t="s">
        <v>611</v>
      </c>
      <c r="B4" s="113"/>
      <c r="C4" s="113"/>
      <c r="D4" s="113"/>
      <c r="E4" s="113"/>
      <c r="F4" s="114"/>
    </row>
    <row r="5" spans="1:6" ht="12.95" customHeight="1" x14ac:dyDescent="0.25">
      <c r="A5" s="115" t="s">
        <v>2</v>
      </c>
      <c r="B5" s="116"/>
      <c r="C5" s="116"/>
      <c r="D5" s="116"/>
      <c r="E5" s="116"/>
      <c r="F5" s="117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4127150.17</v>
      </c>
      <c r="C9" s="47">
        <f>SUM(C10:C16)</f>
        <v>5068059.41</v>
      </c>
      <c r="D9" s="46" t="s">
        <v>12</v>
      </c>
      <c r="E9" s="47">
        <f>SUM(E10:E18)</f>
        <v>48070.770000000019</v>
      </c>
      <c r="F9" s="47">
        <f>SUM(F10:F18)</f>
        <v>251240.8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111648.32000000001</v>
      </c>
      <c r="F10" s="47">
        <v>111648.32000000001</v>
      </c>
    </row>
    <row r="11" spans="1:6" x14ac:dyDescent="0.25">
      <c r="A11" s="48" t="s">
        <v>15</v>
      </c>
      <c r="B11" s="47">
        <v>4127150.17</v>
      </c>
      <c r="C11" s="47">
        <v>5068059.41</v>
      </c>
      <c r="D11" s="48" t="s">
        <v>16</v>
      </c>
      <c r="E11" s="47">
        <v>5328.4</v>
      </c>
      <c r="F11" s="47">
        <v>5328.4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928</v>
      </c>
      <c r="F12" s="47">
        <v>928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13343.67</v>
      </c>
      <c r="F16" s="47">
        <v>75345.7</v>
      </c>
    </row>
    <row r="17" spans="1:6" x14ac:dyDescent="0.25">
      <c r="A17" s="46" t="s">
        <v>27</v>
      </c>
      <c r="B17" s="47">
        <f>SUM(B18:B24)</f>
        <v>376953.83999999997</v>
      </c>
      <c r="C17" s="47">
        <f>SUM(C18:C24)</f>
        <v>518121.83999999997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-83177.62</v>
      </c>
      <c r="F18" s="47">
        <v>57990.38</v>
      </c>
    </row>
    <row r="19" spans="1:6" x14ac:dyDescent="0.25">
      <c r="A19" s="48" t="s">
        <v>31</v>
      </c>
      <c r="B19" s="47">
        <v>346470.79</v>
      </c>
      <c r="C19" s="47">
        <v>487638.79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19539.05</v>
      </c>
      <c r="C20" s="47">
        <v>19539.05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16</v>
      </c>
      <c r="C21" s="47">
        <v>16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10000</v>
      </c>
      <c r="C22" s="47">
        <v>10000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928</v>
      </c>
      <c r="C24" s="47">
        <v>928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5447.71</v>
      </c>
      <c r="C25" s="47">
        <f>SUM(C26:C30)</f>
        <v>5447.71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5447.71</v>
      </c>
      <c r="C26" s="47">
        <v>5447.71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4509551.72</v>
      </c>
      <c r="C47" s="4">
        <f>C9+C17+C25+C31+C37+C38+C41</f>
        <v>5591628.96</v>
      </c>
      <c r="D47" s="2" t="s">
        <v>86</v>
      </c>
      <c r="E47" s="4">
        <f>E9+E19+E23+E26+E27+E31+E38+E42</f>
        <v>48070.770000000019</v>
      </c>
      <c r="F47" s="4">
        <f>F9+F19+F23+F26+F27+F31+F38+F42</f>
        <v>251240.8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4323370.16</v>
      </c>
      <c r="C52" s="47">
        <v>4323370.16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4549923.26</v>
      </c>
      <c r="C53" s="47">
        <v>3823075.63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0</v>
      </c>
      <c r="C54" s="47">
        <v>0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-839002.43</v>
      </c>
      <c r="C55" s="47">
        <v>-839002.43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178703.41</v>
      </c>
      <c r="C56" s="47">
        <v>178703.41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48070.770000000019</v>
      </c>
      <c r="F59" s="4">
        <f>F47+F57</f>
        <v>251240.8</v>
      </c>
    </row>
    <row r="60" spans="1:6" x14ac:dyDescent="0.25">
      <c r="A60" s="3" t="s">
        <v>106</v>
      </c>
      <c r="B60" s="4">
        <f>SUM(B50:B58)</f>
        <v>8212994.4000000004</v>
      </c>
      <c r="C60" s="4">
        <f>SUM(C50:C58)</f>
        <v>7486146.7700000005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12722546.120000001</v>
      </c>
      <c r="C62" s="4">
        <f>SUM(C47+C60)</f>
        <v>13077775.73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2424341.91</v>
      </c>
      <c r="F63" s="47">
        <f>SUM(F64:F66)</f>
        <v>2424341.91</v>
      </c>
    </row>
    <row r="64" spans="1:6" x14ac:dyDescent="0.25">
      <c r="A64" s="45"/>
      <c r="B64" s="45"/>
      <c r="C64" s="45"/>
      <c r="D64" s="46" t="s">
        <v>110</v>
      </c>
      <c r="E64" s="47">
        <v>2424341.91</v>
      </c>
      <c r="F64" s="47">
        <v>2424341.91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10250133.439999999</v>
      </c>
      <c r="F68" s="47">
        <f>SUM(F69:F73)</f>
        <v>10402193.02</v>
      </c>
    </row>
    <row r="69" spans="1:6" x14ac:dyDescent="0.25">
      <c r="A69" s="53"/>
      <c r="B69" s="45"/>
      <c r="C69" s="45"/>
      <c r="D69" s="46" t="s">
        <v>114</v>
      </c>
      <c r="E69" s="47">
        <v>-152059.57999999999</v>
      </c>
      <c r="F69" s="47">
        <v>1217711.69</v>
      </c>
    </row>
    <row r="70" spans="1:6" x14ac:dyDescent="0.25">
      <c r="A70" s="53"/>
      <c r="B70" s="45"/>
      <c r="C70" s="45"/>
      <c r="D70" s="46" t="s">
        <v>115</v>
      </c>
      <c r="E70" s="47">
        <v>10402193.02</v>
      </c>
      <c r="F70" s="47">
        <v>9184481.3300000001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12674475.35</v>
      </c>
      <c r="F79" s="4">
        <f>F63+F68+F75</f>
        <v>12826534.93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12722546.119999999</v>
      </c>
      <c r="F81" s="4">
        <f>F59+F79</f>
        <v>13077775.73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  <ignoredErrors>
    <ignoredError sqref="B9:C10 E9:F9 B48:C51 B32:C46 B47 B12:C18 B23:C23 B25:C25 B27:C30 B54:C54 B57:C62 E13:F15 E17:F17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F31" sqref="F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453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>SISTEMA PARA EL DESARROLLO INTEGRAL DE LA FAMILIA DEL MUNICIPIO DE ACAMBARO, GTO.</v>
      </c>
      <c r="B2" s="181"/>
      <c r="C2" s="181"/>
      <c r="D2" s="181"/>
      <c r="E2" s="181"/>
      <c r="F2" s="181"/>
      <c r="G2" s="182"/>
    </row>
    <row r="3" spans="1:7" x14ac:dyDescent="0.25">
      <c r="A3" s="177" t="s">
        <v>454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x14ac:dyDescent="0.25">
      <c r="A5" s="171" t="s">
        <v>455</v>
      </c>
      <c r="B5" s="172"/>
      <c r="C5" s="172"/>
      <c r="D5" s="172"/>
      <c r="E5" s="172"/>
      <c r="F5" s="172"/>
      <c r="G5" s="173"/>
    </row>
    <row r="6" spans="1:7" ht="30" x14ac:dyDescent="0.25">
      <c r="A6" s="138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8">
        <f>SUM(B8:B19)</f>
        <v>13413035</v>
      </c>
      <c r="C7" s="118">
        <f t="shared" ref="C7:G7" si="0">SUM(C8:C19)</f>
        <v>13036699</v>
      </c>
      <c r="D7" s="118">
        <f t="shared" si="0"/>
        <v>12656988.23</v>
      </c>
      <c r="E7" s="118">
        <f t="shared" si="0"/>
        <v>11783594.859999999</v>
      </c>
      <c r="F7" s="118">
        <f t="shared" si="0"/>
        <v>11206076</v>
      </c>
      <c r="G7" s="118">
        <f t="shared" si="0"/>
        <v>0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2612000</v>
      </c>
      <c r="C14" s="75">
        <v>2550257</v>
      </c>
      <c r="D14" s="75">
        <v>2475977</v>
      </c>
      <c r="E14" s="75">
        <v>2456000</v>
      </c>
      <c r="F14" s="75">
        <v>2361712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10801035</v>
      </c>
      <c r="C17" s="75">
        <v>10486442</v>
      </c>
      <c r="D17" s="75">
        <v>10181011.23</v>
      </c>
      <c r="E17" s="75">
        <v>9327594.8599999994</v>
      </c>
      <c r="F17" s="75">
        <v>8844364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1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8">
        <f>B21+B7+B28</f>
        <v>13413035</v>
      </c>
      <c r="C31" s="118">
        <f t="shared" ref="C31:G31" si="3">C21+C7+C28</f>
        <v>13036699</v>
      </c>
      <c r="D31" s="118">
        <f t="shared" si="3"/>
        <v>12656988.23</v>
      </c>
      <c r="E31" s="118">
        <f t="shared" si="3"/>
        <v>11783594.859999999</v>
      </c>
      <c r="F31" s="118">
        <f t="shared" si="3"/>
        <v>11206076</v>
      </c>
      <c r="G31" s="118">
        <f t="shared" si="3"/>
        <v>0</v>
      </c>
    </row>
    <row r="32" spans="1:7" ht="14.45" customHeight="1" x14ac:dyDescent="0.25">
      <c r="A32" s="45"/>
      <c r="B32" s="140"/>
      <c r="C32" s="140"/>
      <c r="D32" s="140"/>
      <c r="E32" s="140"/>
      <c r="F32" s="140"/>
      <c r="G32" s="140"/>
    </row>
    <row r="33" spans="1:7" x14ac:dyDescent="0.25">
      <c r="A33" s="143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1" t="s">
        <v>486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G14 B18:G31 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13" sqref="F1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488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>SISTEMA PARA EL DESARROLLO INTEGRAL DE LA FAMILIA DEL MUNICIPIO DE ACAMBARO, GTO.</v>
      </c>
      <c r="B2" s="181"/>
      <c r="C2" s="181"/>
      <c r="D2" s="181"/>
      <c r="E2" s="181"/>
      <c r="F2" s="181"/>
      <c r="G2" s="182"/>
    </row>
    <row r="3" spans="1:7" x14ac:dyDescent="0.25">
      <c r="A3" s="177" t="s">
        <v>489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x14ac:dyDescent="0.25">
      <c r="A5" s="171" t="s">
        <v>455</v>
      </c>
      <c r="B5" s="172"/>
      <c r="C5" s="172"/>
      <c r="D5" s="172"/>
      <c r="E5" s="172"/>
      <c r="F5" s="172"/>
      <c r="G5" s="173"/>
    </row>
    <row r="6" spans="1:7" ht="30" x14ac:dyDescent="0.25">
      <c r="A6" s="138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8">
        <f t="shared" ref="B7:G7" si="0">SUM(B8:B16)</f>
        <v>13413035</v>
      </c>
      <c r="C7" s="118">
        <f t="shared" si="0"/>
        <v>13036699</v>
      </c>
      <c r="D7" s="118">
        <f t="shared" si="0"/>
        <v>12656988.210000001</v>
      </c>
      <c r="E7" s="118">
        <f t="shared" si="0"/>
        <v>11783594.859999999</v>
      </c>
      <c r="F7" s="118">
        <f t="shared" si="0"/>
        <v>11206076</v>
      </c>
      <c r="G7" s="118">
        <f t="shared" si="0"/>
        <v>0</v>
      </c>
    </row>
    <row r="8" spans="1:7" x14ac:dyDescent="0.25">
      <c r="A8" s="58" t="s">
        <v>491</v>
      </c>
      <c r="B8" s="75">
        <v>10801034.01</v>
      </c>
      <c r="C8" s="75">
        <v>10486442</v>
      </c>
      <c r="D8" s="75">
        <v>9926965.8800000008</v>
      </c>
      <c r="E8" s="75">
        <v>9084021.7799999993</v>
      </c>
      <c r="F8" s="75">
        <v>8658582.0700000003</v>
      </c>
      <c r="G8" s="75">
        <v>0</v>
      </c>
    </row>
    <row r="9" spans="1:7" ht="15.75" customHeight="1" x14ac:dyDescent="0.25">
      <c r="A9" s="58" t="s">
        <v>492</v>
      </c>
      <c r="B9" s="75">
        <v>1239863.3899999999</v>
      </c>
      <c r="C9" s="75">
        <v>1136543.0900000001</v>
      </c>
      <c r="D9" s="75">
        <v>1120260</v>
      </c>
      <c r="E9" s="75">
        <v>1276759.8999999999</v>
      </c>
      <c r="F9" s="75">
        <v>1260043</v>
      </c>
      <c r="G9" s="75">
        <v>0</v>
      </c>
    </row>
    <row r="10" spans="1:7" x14ac:dyDescent="0.25">
      <c r="A10" s="58" t="s">
        <v>493</v>
      </c>
      <c r="B10" s="75">
        <v>1049637.6000000001</v>
      </c>
      <c r="C10" s="75">
        <v>1254936.9099999999</v>
      </c>
      <c r="D10" s="75">
        <v>1298617</v>
      </c>
      <c r="E10" s="75">
        <v>1158813.27</v>
      </c>
      <c r="F10" s="75">
        <v>1063450.93</v>
      </c>
      <c r="G10" s="75">
        <v>0</v>
      </c>
    </row>
    <row r="11" spans="1:7" x14ac:dyDescent="0.25">
      <c r="A11" s="58" t="s">
        <v>494</v>
      </c>
      <c r="B11" s="75">
        <v>140000</v>
      </c>
      <c r="C11" s="75">
        <v>134100</v>
      </c>
      <c r="D11" s="75">
        <v>226000</v>
      </c>
      <c r="E11" s="75">
        <v>226000</v>
      </c>
      <c r="F11" s="75">
        <v>220000</v>
      </c>
      <c r="G11" s="75">
        <v>0</v>
      </c>
    </row>
    <row r="12" spans="1:7" x14ac:dyDescent="0.25">
      <c r="A12" s="58" t="s">
        <v>495</v>
      </c>
      <c r="B12" s="75">
        <v>182500</v>
      </c>
      <c r="C12" s="75">
        <v>24677</v>
      </c>
      <c r="D12" s="75">
        <v>85145.33</v>
      </c>
      <c r="E12" s="75">
        <v>37999.910000000003</v>
      </c>
      <c r="F12" s="75">
        <v>4000</v>
      </c>
      <c r="G12" s="75">
        <v>0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8">
        <f>B18+B7</f>
        <v>13413035</v>
      </c>
      <c r="C29" s="118">
        <f t="shared" ref="C29:G29" si="2">C18+C7</f>
        <v>13036699</v>
      </c>
      <c r="D29" s="118">
        <f t="shared" si="2"/>
        <v>12656988.210000001</v>
      </c>
      <c r="E29" s="118">
        <f t="shared" si="2"/>
        <v>11783594.859999999</v>
      </c>
      <c r="F29" s="118">
        <f t="shared" si="2"/>
        <v>11206076</v>
      </c>
      <c r="G29" s="11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 G8 G9 G10 G11 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17" sqref="G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503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>SISTEMA PARA EL DESARROLLO INTEGRAL DE LA FAMILIA DEL MUNICIPIO DE ACAMBARO, GTO.</v>
      </c>
      <c r="B2" s="181"/>
      <c r="C2" s="181"/>
      <c r="D2" s="181"/>
      <c r="E2" s="181"/>
      <c r="F2" s="181"/>
      <c r="G2" s="182"/>
    </row>
    <row r="3" spans="1:7" x14ac:dyDescent="0.25">
      <c r="A3" s="177" t="s">
        <v>504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ht="30" x14ac:dyDescent="0.25">
      <c r="A5" s="138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8">
        <f>SUM(B7:B18)</f>
        <v>0</v>
      </c>
      <c r="C6" s="118">
        <f t="shared" ref="C6:G6" si="0">SUM(C7:C18)</f>
        <v>0</v>
      </c>
      <c r="D6" s="118">
        <f t="shared" si="0"/>
        <v>11284834</v>
      </c>
      <c r="E6" s="118">
        <f t="shared" si="0"/>
        <v>13614954.92</v>
      </c>
      <c r="F6" s="118">
        <f t="shared" si="0"/>
        <v>14458036.140000001</v>
      </c>
      <c r="G6" s="118">
        <f t="shared" si="0"/>
        <v>12874749.85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2440470.0299999998</v>
      </c>
      <c r="E13" s="75">
        <v>2966114.15</v>
      </c>
      <c r="F13" s="75">
        <v>2960651.5</v>
      </c>
      <c r="G13" s="75">
        <v>2993818.15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8844363.9700000007</v>
      </c>
      <c r="E16" s="75">
        <v>10648840.77</v>
      </c>
      <c r="F16" s="75">
        <v>11497384.640000001</v>
      </c>
      <c r="G16" s="75">
        <v>9880931.6999999993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1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8">
        <f>B20+B6+B27</f>
        <v>0</v>
      </c>
      <c r="C30" s="118">
        <f t="shared" ref="C30:G30" si="3">C20+C6+C27</f>
        <v>0</v>
      </c>
      <c r="D30" s="118">
        <f t="shared" si="3"/>
        <v>11284834</v>
      </c>
      <c r="E30" s="118">
        <f t="shared" si="3"/>
        <v>13614954.92</v>
      </c>
      <c r="F30" s="118">
        <f t="shared" si="3"/>
        <v>14458036.140000001</v>
      </c>
      <c r="G30" s="118">
        <f t="shared" si="3"/>
        <v>12874749.85</v>
      </c>
    </row>
    <row r="31" spans="1:7" ht="14.45" customHeight="1" x14ac:dyDescent="0.25">
      <c r="A31" s="45"/>
      <c r="B31" s="140"/>
      <c r="C31" s="140"/>
      <c r="D31" s="140"/>
      <c r="E31" s="140"/>
      <c r="F31" s="140"/>
      <c r="G31" s="140"/>
    </row>
    <row r="32" spans="1:7" x14ac:dyDescent="0.25">
      <c r="A32" s="143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1" t="s">
        <v>486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3" t="s">
        <v>487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:C13 B17:G30 B16:C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M27" sqref="M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518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>SISTEMA PARA EL DESARROLLO INTEGRAL DE LA FAMILIA DEL MUNICIPIO DE ACAMBARO, GTO.</v>
      </c>
      <c r="B2" s="181"/>
      <c r="C2" s="181"/>
      <c r="D2" s="181"/>
      <c r="E2" s="181"/>
      <c r="F2" s="181"/>
      <c r="G2" s="182"/>
    </row>
    <row r="3" spans="1:7" x14ac:dyDescent="0.25">
      <c r="A3" s="177" t="s">
        <v>519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ht="30" x14ac:dyDescent="0.25">
      <c r="A5" s="138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8">
        <f t="shared" ref="B6:G6" si="0">SUM(B7:B15)</f>
        <v>0</v>
      </c>
      <c r="C6" s="118">
        <f t="shared" si="0"/>
        <v>0</v>
      </c>
      <c r="D6" s="118">
        <f t="shared" si="0"/>
        <v>10354888.459999999</v>
      </c>
      <c r="E6" s="118">
        <f t="shared" si="0"/>
        <v>7490901.5599999996</v>
      </c>
      <c r="F6" s="118">
        <f t="shared" si="0"/>
        <v>13878871.779999999</v>
      </c>
      <c r="G6" s="118">
        <f t="shared" si="0"/>
        <v>13730164.090000002</v>
      </c>
    </row>
    <row r="7" spans="1:7" x14ac:dyDescent="0.25">
      <c r="A7" s="58" t="s">
        <v>491</v>
      </c>
      <c r="B7" s="75">
        <v>0</v>
      </c>
      <c r="C7" s="75">
        <v>0</v>
      </c>
      <c r="D7" s="75">
        <v>8586432.6199999992</v>
      </c>
      <c r="E7" s="75">
        <v>5853717.2699999996</v>
      </c>
      <c r="F7" s="75">
        <v>10375558.17</v>
      </c>
      <c r="G7" s="75">
        <v>9920181.4600000009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739968.25</v>
      </c>
      <c r="E8" s="75">
        <v>895733.04</v>
      </c>
      <c r="F8" s="75">
        <v>1077272.6399999999</v>
      </c>
      <c r="G8" s="75">
        <v>1153809.54</v>
      </c>
    </row>
    <row r="9" spans="1:7" x14ac:dyDescent="0.25">
      <c r="A9" s="58" t="s">
        <v>493</v>
      </c>
      <c r="B9" s="75">
        <v>0</v>
      </c>
      <c r="C9" s="75">
        <v>0</v>
      </c>
      <c r="D9" s="75">
        <v>826595.93</v>
      </c>
      <c r="E9" s="75">
        <v>571746.23</v>
      </c>
      <c r="F9" s="75">
        <v>1528402.44</v>
      </c>
      <c r="G9" s="75">
        <v>1774455.31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201891.66</v>
      </c>
      <c r="E10" s="75">
        <v>147040.87</v>
      </c>
      <c r="F10" s="75">
        <v>128507.53</v>
      </c>
      <c r="G10" s="75">
        <v>117370.15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22664.15</v>
      </c>
      <c r="F11" s="75">
        <v>769131</v>
      </c>
      <c r="G11" s="75">
        <v>764347.63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8">
        <f>B17+B6</f>
        <v>0</v>
      </c>
      <c r="C28" s="118">
        <f t="shared" ref="C28:G28" si="2">C17+C6</f>
        <v>0</v>
      </c>
      <c r="D28" s="118">
        <f t="shared" si="2"/>
        <v>10354888.459999999</v>
      </c>
      <c r="E28" s="118">
        <f t="shared" si="2"/>
        <v>7490901.5599999996</v>
      </c>
      <c r="F28" s="118">
        <f t="shared" si="2"/>
        <v>13878871.779999999</v>
      </c>
      <c r="G28" s="118">
        <f t="shared" si="2"/>
        <v>13730164.090000002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C7 B8:C8 B9:C9 B10:C10 B11:D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39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8" t="s">
        <v>522</v>
      </c>
      <c r="B1" s="160"/>
      <c r="C1" s="160"/>
      <c r="D1" s="160"/>
      <c r="E1" s="160"/>
      <c r="F1" s="160"/>
    </row>
    <row r="2" spans="1:6" x14ac:dyDescent="0.25">
      <c r="A2" s="180" t="str">
        <f>'Formato 1'!A2</f>
        <v>SISTEMA PARA EL DESARROLLO INTEGRAL DE LA FAMILIA DEL MUNICIPIO DE ACAMBARO, GTO.</v>
      </c>
      <c r="B2" s="181"/>
      <c r="C2" s="181"/>
      <c r="D2" s="181"/>
      <c r="E2" s="181"/>
      <c r="F2" s="182"/>
    </row>
    <row r="3" spans="1:6" x14ac:dyDescent="0.25">
      <c r="A3" s="177" t="s">
        <v>523</v>
      </c>
      <c r="B3" s="178"/>
      <c r="C3" s="178"/>
      <c r="D3" s="178"/>
      <c r="E3" s="178"/>
      <c r="F3" s="179"/>
    </row>
    <row r="4" spans="1:6" ht="30" x14ac:dyDescent="0.25">
      <c r="A4" s="138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2" t="s">
        <v>529</v>
      </c>
      <c r="B5" s="147"/>
      <c r="C5" s="147"/>
      <c r="D5" s="147"/>
      <c r="E5" s="147"/>
      <c r="F5" s="147"/>
    </row>
    <row r="6" spans="1:6" ht="30" x14ac:dyDescent="0.25">
      <c r="A6" s="145" t="s">
        <v>530</v>
      </c>
      <c r="B6" s="144"/>
      <c r="C6" s="144"/>
      <c r="D6" s="144"/>
      <c r="E6" s="144"/>
      <c r="F6" s="144"/>
    </row>
    <row r="7" spans="1:6" ht="15.75" customHeight="1" x14ac:dyDescent="0.25">
      <c r="A7" s="145" t="s">
        <v>531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532</v>
      </c>
      <c r="B9" s="144"/>
      <c r="C9" s="144"/>
      <c r="D9" s="144"/>
      <c r="E9" s="144"/>
      <c r="F9" s="144"/>
    </row>
    <row r="10" spans="1:6" x14ac:dyDescent="0.25">
      <c r="A10" s="145" t="s">
        <v>533</v>
      </c>
      <c r="B10" s="154"/>
      <c r="C10" s="154"/>
      <c r="D10" s="154"/>
      <c r="E10" s="154"/>
      <c r="F10" s="154"/>
    </row>
    <row r="11" spans="1:6" x14ac:dyDescent="0.25">
      <c r="A11" s="67" t="s">
        <v>534</v>
      </c>
      <c r="B11" s="154"/>
      <c r="C11" s="154"/>
      <c r="D11" s="154"/>
      <c r="E11" s="154"/>
      <c r="F11" s="154"/>
    </row>
    <row r="12" spans="1:6" x14ac:dyDescent="0.25">
      <c r="A12" s="67" t="s">
        <v>535</v>
      </c>
      <c r="B12" s="154"/>
      <c r="C12" s="154"/>
      <c r="D12" s="154"/>
      <c r="E12" s="154"/>
      <c r="F12" s="154"/>
    </row>
    <row r="13" spans="1:6" x14ac:dyDescent="0.25">
      <c r="A13" s="67" t="s">
        <v>536</v>
      </c>
      <c r="B13" s="154"/>
      <c r="C13" s="154"/>
      <c r="D13" s="154"/>
      <c r="E13" s="154"/>
      <c r="F13" s="154"/>
    </row>
    <row r="14" spans="1:6" x14ac:dyDescent="0.25">
      <c r="A14" s="145" t="s">
        <v>537</v>
      </c>
      <c r="B14" s="154"/>
      <c r="C14" s="154"/>
      <c r="D14" s="154"/>
      <c r="E14" s="154"/>
      <c r="F14" s="154"/>
    </row>
    <row r="15" spans="1:6" x14ac:dyDescent="0.25">
      <c r="A15" s="67" t="s">
        <v>534</v>
      </c>
      <c r="B15" s="154"/>
      <c r="C15" s="154"/>
      <c r="D15" s="154"/>
      <c r="E15" s="154"/>
      <c r="F15" s="154"/>
    </row>
    <row r="16" spans="1:6" x14ac:dyDescent="0.25">
      <c r="A16" s="67" t="s">
        <v>535</v>
      </c>
      <c r="B16" s="155"/>
      <c r="C16" s="155"/>
      <c r="D16" s="155"/>
      <c r="E16" s="155"/>
      <c r="F16" s="155"/>
    </row>
    <row r="17" spans="1:6" x14ac:dyDescent="0.25">
      <c r="A17" s="67" t="s">
        <v>536</v>
      </c>
      <c r="B17" s="156"/>
      <c r="C17" s="156"/>
      <c r="D17" s="156"/>
      <c r="E17" s="156"/>
      <c r="F17" s="156"/>
    </row>
    <row r="18" spans="1:6" x14ac:dyDescent="0.25">
      <c r="A18" s="145" t="s">
        <v>538</v>
      </c>
      <c r="B18" s="156"/>
      <c r="C18" s="156"/>
      <c r="D18" s="156"/>
      <c r="E18" s="156"/>
      <c r="F18" s="156"/>
    </row>
    <row r="19" spans="1:6" x14ac:dyDescent="0.25">
      <c r="A19" s="145" t="s">
        <v>539</v>
      </c>
      <c r="B19" s="156"/>
      <c r="C19" s="156"/>
      <c r="D19" s="156"/>
      <c r="E19" s="156"/>
      <c r="F19" s="156"/>
    </row>
    <row r="20" spans="1:6" x14ac:dyDescent="0.25">
      <c r="A20" s="145" t="s">
        <v>540</v>
      </c>
      <c r="B20" s="157"/>
      <c r="C20" s="157"/>
      <c r="D20" s="157"/>
      <c r="E20" s="157"/>
      <c r="F20" s="157"/>
    </row>
    <row r="21" spans="1:6" x14ac:dyDescent="0.25">
      <c r="A21" s="145" t="s">
        <v>541</v>
      </c>
      <c r="B21" s="157"/>
      <c r="C21" s="157"/>
      <c r="D21" s="157"/>
      <c r="E21" s="157"/>
      <c r="F21" s="157"/>
    </row>
    <row r="22" spans="1:6" x14ac:dyDescent="0.25">
      <c r="A22" s="145" t="s">
        <v>542</v>
      </c>
      <c r="B22" s="157"/>
      <c r="C22" s="157"/>
      <c r="D22" s="157"/>
      <c r="E22" s="157"/>
      <c r="F22" s="157"/>
    </row>
    <row r="23" spans="1:6" x14ac:dyDescent="0.25">
      <c r="A23" s="145" t="s">
        <v>543</v>
      </c>
      <c r="B23" s="157"/>
      <c r="C23" s="157"/>
      <c r="D23" s="157"/>
      <c r="E23" s="157"/>
      <c r="F23" s="157"/>
    </row>
    <row r="24" spans="1:6" x14ac:dyDescent="0.25">
      <c r="A24" s="145" t="s">
        <v>544</v>
      </c>
      <c r="B24" s="149"/>
      <c r="C24" s="149"/>
      <c r="D24" s="149"/>
      <c r="E24" s="149"/>
      <c r="F24" s="149"/>
    </row>
    <row r="25" spans="1:6" x14ac:dyDescent="0.25">
      <c r="A25" s="145" t="s">
        <v>545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546</v>
      </c>
      <c r="B27" s="148"/>
      <c r="C27" s="148"/>
      <c r="D27" s="148"/>
      <c r="E27" s="148"/>
      <c r="F27" s="148"/>
    </row>
    <row r="28" spans="1:6" x14ac:dyDescent="0.25">
      <c r="A28" s="145" t="s">
        <v>547</v>
      </c>
      <c r="B28" s="90"/>
      <c r="C28" s="90"/>
      <c r="D28" s="90"/>
      <c r="E28" s="90"/>
      <c r="F28" s="90"/>
    </row>
    <row r="29" spans="1:6" x14ac:dyDescent="0.25">
      <c r="A29" s="141"/>
      <c r="B29" s="53"/>
      <c r="C29" s="53"/>
      <c r="D29" s="53"/>
      <c r="E29" s="53"/>
      <c r="F29" s="53"/>
    </row>
    <row r="30" spans="1:6" x14ac:dyDescent="0.25">
      <c r="A30" s="152" t="s">
        <v>548</v>
      </c>
      <c r="B30" s="53"/>
      <c r="C30" s="53"/>
      <c r="D30" s="53"/>
      <c r="E30" s="53"/>
      <c r="F30" s="53"/>
    </row>
    <row r="31" spans="1:6" x14ac:dyDescent="0.25">
      <c r="A31" s="153" t="s">
        <v>533</v>
      </c>
      <c r="B31" s="90"/>
      <c r="C31" s="90"/>
      <c r="D31" s="90"/>
      <c r="E31" s="90"/>
      <c r="F31" s="90"/>
    </row>
    <row r="32" spans="1:6" x14ac:dyDescent="0.25">
      <c r="A32" s="153" t="s">
        <v>537</v>
      </c>
      <c r="B32" s="90"/>
      <c r="C32" s="90"/>
      <c r="D32" s="90"/>
      <c r="E32" s="90"/>
      <c r="F32" s="90"/>
    </row>
    <row r="33" spans="1:6" x14ac:dyDescent="0.25">
      <c r="A33" s="153" t="s">
        <v>549</v>
      </c>
      <c r="B33" s="90"/>
      <c r="C33" s="90"/>
      <c r="D33" s="90"/>
      <c r="E33" s="90"/>
      <c r="F33" s="90"/>
    </row>
    <row r="34" spans="1:6" x14ac:dyDescent="0.25">
      <c r="A34" s="141"/>
      <c r="B34" s="53"/>
      <c r="C34" s="53"/>
      <c r="D34" s="53"/>
      <c r="E34" s="53"/>
      <c r="F34" s="53"/>
    </row>
    <row r="35" spans="1:6" x14ac:dyDescent="0.25">
      <c r="A35" s="152" t="s">
        <v>550</v>
      </c>
      <c r="B35" s="53"/>
      <c r="C35" s="53"/>
      <c r="D35" s="53"/>
      <c r="E35" s="53"/>
      <c r="F35" s="53"/>
    </row>
    <row r="36" spans="1:6" x14ac:dyDescent="0.25">
      <c r="A36" s="153" t="s">
        <v>551</v>
      </c>
      <c r="B36" s="53"/>
      <c r="C36" s="53"/>
      <c r="D36" s="53"/>
      <c r="E36" s="53"/>
      <c r="F36" s="53"/>
    </row>
    <row r="37" spans="1:6" x14ac:dyDescent="0.25">
      <c r="A37" s="153" t="s">
        <v>552</v>
      </c>
      <c r="B37" s="53"/>
      <c r="C37" s="53"/>
      <c r="D37" s="53"/>
      <c r="E37" s="53"/>
      <c r="F37" s="53"/>
    </row>
    <row r="38" spans="1:6" x14ac:dyDescent="0.25">
      <c r="A38" s="153" t="s">
        <v>553</v>
      </c>
      <c r="B38" s="53"/>
      <c r="C38" s="53"/>
      <c r="D38" s="53"/>
      <c r="E38" s="53"/>
      <c r="F38" s="53"/>
    </row>
    <row r="39" spans="1:6" x14ac:dyDescent="0.25">
      <c r="A39" s="141"/>
      <c r="B39" s="53"/>
      <c r="C39" s="53"/>
      <c r="D39" s="53"/>
      <c r="E39" s="53"/>
      <c r="F39" s="53"/>
    </row>
    <row r="40" spans="1:6" x14ac:dyDescent="0.25">
      <c r="A40" s="152" t="s">
        <v>554</v>
      </c>
      <c r="B40" s="53"/>
      <c r="C40" s="53"/>
      <c r="D40" s="53"/>
      <c r="E40" s="53"/>
      <c r="F40" s="53"/>
    </row>
    <row r="41" spans="1:6" x14ac:dyDescent="0.25">
      <c r="A41" s="141"/>
      <c r="B41" s="53"/>
      <c r="C41" s="53"/>
      <c r="D41" s="53"/>
      <c r="E41" s="53"/>
      <c r="F41" s="53"/>
    </row>
    <row r="42" spans="1:6" x14ac:dyDescent="0.25">
      <c r="A42" s="152" t="s">
        <v>555</v>
      </c>
      <c r="B42" s="53"/>
      <c r="C42" s="53"/>
      <c r="D42" s="53"/>
      <c r="E42" s="53"/>
      <c r="F42" s="53"/>
    </row>
    <row r="43" spans="1:6" x14ac:dyDescent="0.25">
      <c r="A43" s="153" t="s">
        <v>556</v>
      </c>
      <c r="B43" s="90"/>
      <c r="C43" s="90"/>
      <c r="D43" s="90"/>
      <c r="E43" s="90"/>
      <c r="F43" s="90"/>
    </row>
    <row r="44" spans="1:6" x14ac:dyDescent="0.25">
      <c r="A44" s="153" t="s">
        <v>557</v>
      </c>
      <c r="B44" s="90"/>
      <c r="C44" s="90"/>
      <c r="D44" s="90"/>
      <c r="E44" s="90"/>
      <c r="F44" s="90"/>
    </row>
    <row r="45" spans="1:6" x14ac:dyDescent="0.25">
      <c r="A45" s="153" t="s">
        <v>558</v>
      </c>
      <c r="B45" s="90"/>
      <c r="C45" s="90"/>
      <c r="D45" s="90"/>
      <c r="E45" s="90"/>
      <c r="F45" s="90"/>
    </row>
    <row r="46" spans="1:6" x14ac:dyDescent="0.25">
      <c r="A46" s="141"/>
      <c r="B46" s="53"/>
      <c r="C46" s="53"/>
      <c r="D46" s="53"/>
      <c r="E46" s="53"/>
      <c r="F46" s="53"/>
    </row>
    <row r="47" spans="1:6" ht="30" x14ac:dyDescent="0.25">
      <c r="A47" s="152" t="s">
        <v>559</v>
      </c>
      <c r="B47" s="53"/>
      <c r="C47" s="53"/>
      <c r="D47" s="53"/>
      <c r="E47" s="53"/>
      <c r="F47" s="53"/>
    </row>
    <row r="48" spans="1:6" x14ac:dyDescent="0.25">
      <c r="A48" s="153" t="s">
        <v>557</v>
      </c>
      <c r="B48" s="90"/>
      <c r="C48" s="90"/>
      <c r="D48" s="90"/>
      <c r="E48" s="90"/>
      <c r="F48" s="90"/>
    </row>
    <row r="49" spans="1:6" x14ac:dyDescent="0.25">
      <c r="A49" s="153" t="s">
        <v>558</v>
      </c>
      <c r="B49" s="90"/>
      <c r="C49" s="90"/>
      <c r="D49" s="90"/>
      <c r="E49" s="90"/>
      <c r="F49" s="90"/>
    </row>
    <row r="50" spans="1:6" x14ac:dyDescent="0.25">
      <c r="A50" s="141"/>
      <c r="B50" s="53"/>
      <c r="C50" s="53"/>
      <c r="D50" s="53"/>
      <c r="E50" s="53"/>
      <c r="F50" s="53"/>
    </row>
    <row r="51" spans="1:6" x14ac:dyDescent="0.25">
      <c r="A51" s="152" t="s">
        <v>560</v>
      </c>
      <c r="B51" s="53"/>
      <c r="C51" s="53"/>
      <c r="D51" s="53"/>
      <c r="E51" s="53"/>
      <c r="F51" s="53"/>
    </row>
    <row r="52" spans="1:6" x14ac:dyDescent="0.25">
      <c r="A52" s="153" t="s">
        <v>557</v>
      </c>
      <c r="B52" s="90"/>
      <c r="C52" s="90"/>
      <c r="D52" s="90"/>
      <c r="E52" s="90"/>
      <c r="F52" s="90"/>
    </row>
    <row r="53" spans="1:6" x14ac:dyDescent="0.25">
      <c r="A53" s="153" t="s">
        <v>558</v>
      </c>
      <c r="B53" s="90"/>
      <c r="C53" s="90"/>
      <c r="D53" s="90"/>
      <c r="E53" s="90"/>
      <c r="F53" s="90"/>
    </row>
    <row r="54" spans="1:6" x14ac:dyDescent="0.25">
      <c r="A54" s="153" t="s">
        <v>561</v>
      </c>
      <c r="B54" s="90"/>
      <c r="C54" s="90"/>
      <c r="D54" s="90"/>
      <c r="E54" s="90"/>
      <c r="F54" s="90"/>
    </row>
    <row r="55" spans="1:6" x14ac:dyDescent="0.25">
      <c r="A55" s="141"/>
      <c r="B55" s="53"/>
      <c r="C55" s="53"/>
      <c r="D55" s="53"/>
      <c r="E55" s="53"/>
      <c r="F55" s="53"/>
    </row>
    <row r="56" spans="1:6" x14ac:dyDescent="0.25">
      <c r="A56" s="152" t="s">
        <v>562</v>
      </c>
      <c r="B56" s="53"/>
      <c r="C56" s="53"/>
      <c r="D56" s="53"/>
      <c r="E56" s="53"/>
      <c r="F56" s="53"/>
    </row>
    <row r="57" spans="1:6" x14ac:dyDescent="0.25">
      <c r="A57" s="153" t="s">
        <v>557</v>
      </c>
      <c r="B57" s="90"/>
      <c r="C57" s="90"/>
      <c r="D57" s="90"/>
      <c r="E57" s="90"/>
      <c r="F57" s="90"/>
    </row>
    <row r="58" spans="1:6" x14ac:dyDescent="0.25">
      <c r="A58" s="153" t="s">
        <v>558</v>
      </c>
      <c r="B58" s="90"/>
      <c r="C58" s="90"/>
      <c r="D58" s="90"/>
      <c r="E58" s="90"/>
      <c r="F58" s="90"/>
    </row>
    <row r="59" spans="1:6" x14ac:dyDescent="0.25">
      <c r="A59" s="141"/>
      <c r="B59" s="53"/>
      <c r="C59" s="53"/>
      <c r="D59" s="53"/>
      <c r="E59" s="53"/>
      <c r="F59" s="53"/>
    </row>
    <row r="60" spans="1:6" x14ac:dyDescent="0.25">
      <c r="A60" s="152" t="s">
        <v>563</v>
      </c>
      <c r="B60" s="53"/>
      <c r="C60" s="53"/>
      <c r="D60" s="53"/>
      <c r="E60" s="53"/>
      <c r="F60" s="53"/>
    </row>
    <row r="61" spans="1:6" x14ac:dyDescent="0.25">
      <c r="A61" s="153" t="s">
        <v>564</v>
      </c>
      <c r="B61" s="140"/>
      <c r="C61" s="140"/>
      <c r="D61" s="140"/>
      <c r="E61" s="140"/>
      <c r="F61" s="140"/>
    </row>
    <row r="62" spans="1:6" x14ac:dyDescent="0.25">
      <c r="A62" s="153" t="s">
        <v>565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566</v>
      </c>
      <c r="B64" s="140"/>
      <c r="C64" s="140"/>
      <c r="D64" s="140"/>
      <c r="E64" s="140"/>
      <c r="F64" s="140"/>
    </row>
    <row r="65" spans="1:6" x14ac:dyDescent="0.25">
      <c r="A65" s="153" t="s">
        <v>567</v>
      </c>
      <c r="B65" s="140"/>
      <c r="C65" s="140"/>
      <c r="D65" s="140"/>
      <c r="E65" s="140"/>
      <c r="F65" s="140"/>
    </row>
    <row r="66" spans="1:6" x14ac:dyDescent="0.25">
      <c r="A66" s="153" t="s">
        <v>568</v>
      </c>
      <c r="B66" s="141"/>
      <c r="C66" s="53"/>
      <c r="D66" s="141"/>
      <c r="E66" s="141"/>
      <c r="F66" s="141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5" t="s">
        <v>453</v>
      </c>
      <c r="B1" s="185"/>
      <c r="C1" s="185"/>
      <c r="D1" s="185"/>
      <c r="E1" s="185"/>
      <c r="F1" s="185"/>
      <c r="G1" s="185"/>
    </row>
    <row r="2" spans="1:7" x14ac:dyDescent="0.25">
      <c r="A2" s="127" t="str">
        <f>'Formato 1'!A2</f>
        <v>SISTEMA PARA EL DESARROLLO INTEGRAL DE LA FAMILIA DEL MUNICIPIO DE ACAMBARO, GTO.</v>
      </c>
      <c r="B2" s="128"/>
      <c r="C2" s="128"/>
      <c r="D2" s="128"/>
      <c r="E2" s="128"/>
      <c r="F2" s="128"/>
      <c r="G2" s="129"/>
    </row>
    <row r="3" spans="1:7" x14ac:dyDescent="0.25">
      <c r="A3" s="130" t="s">
        <v>454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455</v>
      </c>
      <c r="B5" s="131"/>
      <c r="C5" s="131"/>
      <c r="D5" s="131"/>
      <c r="E5" s="131"/>
      <c r="F5" s="131"/>
      <c r="G5" s="132"/>
    </row>
    <row r="6" spans="1:7" x14ac:dyDescent="0.25">
      <c r="A6" s="183" t="s">
        <v>505</v>
      </c>
      <c r="B6" s="36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83.25" customHeight="1" x14ac:dyDescent="0.25">
      <c r="A7" s="184"/>
      <c r="B7" s="70" t="s">
        <v>569</v>
      </c>
      <c r="C7" s="184"/>
      <c r="D7" s="184"/>
      <c r="E7" s="184"/>
      <c r="F7" s="184"/>
      <c r="G7" s="184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6" t="s">
        <v>488</v>
      </c>
      <c r="B1" s="186"/>
      <c r="C1" s="186"/>
      <c r="D1" s="186"/>
      <c r="E1" s="186"/>
      <c r="F1" s="186"/>
      <c r="G1" s="186"/>
    </row>
    <row r="2" spans="1:7" x14ac:dyDescent="0.25">
      <c r="A2" s="127" t="str">
        <f>'Formato 1'!A2</f>
        <v>SISTEMA PARA EL DESARROLLO INTEGRAL DE LA FAMILIA DEL MUNICIPIO DE ACAMBARO, GTO.</v>
      </c>
      <c r="B2" s="128"/>
      <c r="C2" s="128"/>
      <c r="D2" s="128"/>
      <c r="E2" s="128"/>
      <c r="F2" s="128"/>
      <c r="G2" s="129"/>
    </row>
    <row r="3" spans="1:7" x14ac:dyDescent="0.25">
      <c r="A3" s="112" t="s">
        <v>489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455</v>
      </c>
      <c r="B5" s="113"/>
      <c r="C5" s="113"/>
      <c r="D5" s="113"/>
      <c r="E5" s="113"/>
      <c r="F5" s="113"/>
      <c r="G5" s="114"/>
    </row>
    <row r="6" spans="1:7" x14ac:dyDescent="0.25">
      <c r="A6" s="187" t="s">
        <v>580</v>
      </c>
      <c r="B6" s="36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57.75" customHeight="1" x14ac:dyDescent="0.25">
      <c r="A7" s="188"/>
      <c r="B7" s="37" t="s">
        <v>569</v>
      </c>
      <c r="C7" s="184"/>
      <c r="D7" s="184"/>
      <c r="E7" s="184"/>
      <c r="F7" s="184"/>
      <c r="G7" s="184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6" t="s">
        <v>503</v>
      </c>
      <c r="B1" s="186"/>
      <c r="C1" s="186"/>
      <c r="D1" s="186"/>
      <c r="E1" s="186"/>
      <c r="F1" s="186"/>
      <c r="G1" s="186"/>
    </row>
    <row r="2" spans="1:7" x14ac:dyDescent="0.25">
      <c r="A2" s="127" t="str">
        <f>'Formato 1'!A2</f>
        <v>SISTEMA PARA EL DESARROLLO INTEGRAL DE LA FAMILIA DEL MUNICIPIO DE ACAMBARO, GTO.</v>
      </c>
      <c r="B2" s="128"/>
      <c r="C2" s="128"/>
      <c r="D2" s="128"/>
      <c r="E2" s="128"/>
      <c r="F2" s="128"/>
      <c r="G2" s="129"/>
    </row>
    <row r="3" spans="1:7" x14ac:dyDescent="0.25">
      <c r="A3" s="112" t="s">
        <v>504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0" t="s">
        <v>505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6">
        <f>+F5+1</f>
        <v>2022</v>
      </c>
    </row>
    <row r="6" spans="1:7" ht="32.25" x14ac:dyDescent="0.25">
      <c r="A6" s="167"/>
      <c r="B6" s="192"/>
      <c r="C6" s="192"/>
      <c r="D6" s="192"/>
      <c r="E6" s="192"/>
      <c r="F6" s="192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9" t="s">
        <v>596</v>
      </c>
      <c r="B39" s="189"/>
      <c r="C39" s="189"/>
      <c r="D39" s="189"/>
      <c r="E39" s="189"/>
      <c r="F39" s="189"/>
      <c r="G39" s="189"/>
    </row>
    <row r="40" spans="1:7" x14ac:dyDescent="0.25">
      <c r="A40" s="189" t="s">
        <v>597</v>
      </c>
      <c r="B40" s="189"/>
      <c r="C40" s="189"/>
      <c r="D40" s="189"/>
      <c r="E40" s="189"/>
      <c r="F40" s="189"/>
      <c r="G40" s="1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6" t="s">
        <v>518</v>
      </c>
      <c r="B1" s="186"/>
      <c r="C1" s="186"/>
      <c r="D1" s="186"/>
      <c r="E1" s="186"/>
      <c r="F1" s="186"/>
      <c r="G1" s="186"/>
    </row>
    <row r="2" spans="1:7" x14ac:dyDescent="0.25">
      <c r="A2" s="127" t="str">
        <f>'Formato 1'!A2</f>
        <v>SISTEMA PARA EL DESARROLLO INTEGRAL DE LA FAMILIA DEL MUNICIPIO DE ACAMBARO, GTO.</v>
      </c>
      <c r="B2" s="128"/>
      <c r="C2" s="128"/>
      <c r="D2" s="128"/>
      <c r="E2" s="128"/>
      <c r="F2" s="128"/>
      <c r="G2" s="129"/>
    </row>
    <row r="3" spans="1:7" x14ac:dyDescent="0.25">
      <c r="A3" s="112" t="s">
        <v>519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3" t="s">
        <v>580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6">
        <v>2022</v>
      </c>
    </row>
    <row r="6" spans="1:7" ht="48.75" customHeight="1" x14ac:dyDescent="0.25">
      <c r="A6" s="194"/>
      <c r="B6" s="192"/>
      <c r="C6" s="192"/>
      <c r="D6" s="192"/>
      <c r="E6" s="192"/>
      <c r="F6" s="192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9" t="s">
        <v>596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597</v>
      </c>
      <c r="B33" s="189"/>
      <c r="C33" s="189"/>
      <c r="D33" s="189"/>
      <c r="E33" s="189"/>
      <c r="F33" s="189"/>
      <c r="G33" s="1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5" t="s">
        <v>522</v>
      </c>
      <c r="B1" s="195"/>
      <c r="C1" s="195"/>
      <c r="D1" s="195"/>
      <c r="E1" s="195"/>
      <c r="F1" s="195"/>
    </row>
    <row r="2" spans="1:6" ht="20.100000000000001" customHeight="1" x14ac:dyDescent="0.25">
      <c r="A2" s="109" t="str">
        <f>'Formato 1'!A2</f>
        <v>SISTEMA PARA EL DESARROLLO INTEGRAL DE LA FAMILIA DEL MUNICIPIO DE ACAMBARO, GTO.</v>
      </c>
      <c r="B2" s="133"/>
      <c r="C2" s="133"/>
      <c r="D2" s="133"/>
      <c r="E2" s="133"/>
      <c r="F2" s="134"/>
    </row>
    <row r="3" spans="1:6" ht="29.25" customHeight="1" x14ac:dyDescent="0.25">
      <c r="A3" s="135" t="s">
        <v>523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524</v>
      </c>
      <c r="C4" s="120" t="s">
        <v>525</v>
      </c>
      <c r="D4" s="120" t="s">
        <v>526</v>
      </c>
      <c r="E4" s="120" t="s">
        <v>527</v>
      </c>
      <c r="F4" s="120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79" t="s">
        <v>534</v>
      </c>
      <c r="B11" s="60"/>
      <c r="C11" s="60"/>
      <c r="D11" s="60"/>
      <c r="E11" s="60"/>
      <c r="F11" s="60"/>
    </row>
    <row r="12" spans="1:6" ht="15" x14ac:dyDescent="0.25">
      <c r="A12" s="79" t="s">
        <v>535</v>
      </c>
      <c r="B12" s="60"/>
      <c r="C12" s="60"/>
      <c r="D12" s="60"/>
      <c r="E12" s="60"/>
      <c r="F12" s="60"/>
    </row>
    <row r="13" spans="1:6" ht="15" x14ac:dyDescent="0.25">
      <c r="A13" s="79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79" t="s">
        <v>534</v>
      </c>
      <c r="B15" s="60"/>
      <c r="C15" s="60"/>
      <c r="D15" s="60"/>
      <c r="E15" s="60"/>
      <c r="F15" s="60"/>
    </row>
    <row r="16" spans="1:6" ht="15" x14ac:dyDescent="0.25">
      <c r="A16" s="79" t="s">
        <v>535</v>
      </c>
      <c r="B16" s="60"/>
      <c r="C16" s="60"/>
      <c r="D16" s="60"/>
      <c r="E16" s="60"/>
      <c r="F16" s="60"/>
    </row>
    <row r="17" spans="1:6" ht="15" x14ac:dyDescent="0.25">
      <c r="A17" s="79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1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2"/>
      <c r="C20" s="122"/>
      <c r="D20" s="122"/>
      <c r="E20" s="122"/>
      <c r="F20" s="122"/>
    </row>
    <row r="21" spans="1:6" ht="30" x14ac:dyDescent="0.25">
      <c r="A21" s="59" t="s">
        <v>541</v>
      </c>
      <c r="B21" s="122"/>
      <c r="C21" s="122"/>
      <c r="D21" s="122"/>
      <c r="E21" s="122"/>
      <c r="F21" s="122"/>
    </row>
    <row r="22" spans="1:6" ht="30" x14ac:dyDescent="0.25">
      <c r="A22" s="59" t="s">
        <v>542</v>
      </c>
      <c r="B22" s="122"/>
      <c r="C22" s="122"/>
      <c r="D22" s="122"/>
      <c r="E22" s="122"/>
      <c r="F22" s="122"/>
    </row>
    <row r="23" spans="1:6" ht="15" x14ac:dyDescent="0.25">
      <c r="A23" s="59" t="s">
        <v>543</v>
      </c>
      <c r="B23" s="122"/>
      <c r="C23" s="122"/>
      <c r="D23" s="122"/>
      <c r="E23" s="122"/>
      <c r="F23" s="122"/>
    </row>
    <row r="24" spans="1:6" ht="15" x14ac:dyDescent="0.25">
      <c r="A24" s="59" t="s">
        <v>544</v>
      </c>
      <c r="B24" s="123"/>
      <c r="C24" s="60"/>
      <c r="D24" s="60"/>
      <c r="E24" s="60"/>
      <c r="F24" s="60"/>
    </row>
    <row r="25" spans="1:6" ht="15" x14ac:dyDescent="0.25">
      <c r="A25" s="59" t="s">
        <v>545</v>
      </c>
      <c r="B25" s="123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3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2"/>
      <c r="C48" s="122"/>
      <c r="D48" s="122"/>
      <c r="E48" s="122"/>
      <c r="F48" s="122"/>
    </row>
    <row r="49" spans="1:6" ht="15" x14ac:dyDescent="0.25">
      <c r="A49" s="59" t="s">
        <v>558</v>
      </c>
      <c r="B49" s="122"/>
      <c r="C49" s="122"/>
      <c r="D49" s="122"/>
      <c r="E49" s="122"/>
      <c r="F49" s="122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3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19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1"/>
    </row>
    <row r="2" spans="1:8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125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12" t="str">
        <f>'Formato 1'!A4</f>
        <v>Al 31 de Diciembre de 2024 y al 30 de septiembre de 2025 (b)</v>
      </c>
      <c r="B4" s="113"/>
      <c r="C4" s="113"/>
      <c r="D4" s="113"/>
      <c r="E4" s="113"/>
      <c r="F4" s="113"/>
      <c r="G4" s="113"/>
      <c r="H4" s="114"/>
    </row>
    <row r="5" spans="1:8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4" t="s">
        <v>136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137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25">
      <c r="A12" s="104" t="s">
        <v>138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x14ac:dyDescent="0.25">
      <c r="A13" s="103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140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25">
      <c r="A15" s="104" t="s">
        <v>141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x14ac:dyDescent="0.25">
      <c r="A16" s="104" t="s">
        <v>142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4">
        <v>251240.8</v>
      </c>
      <c r="C18" s="107"/>
      <c r="D18" s="107"/>
      <c r="E18" s="107"/>
      <c r="F18" s="4">
        <v>48070.77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4">
        <f t="shared" ref="B20:H20" si="3">B8+B18</f>
        <v>251240.8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48070.77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8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8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8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8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2" t="s">
        <v>154</v>
      </c>
      <c r="B33" s="162"/>
      <c r="C33" s="162"/>
      <c r="D33" s="162"/>
      <c r="E33" s="162"/>
      <c r="F33" s="162"/>
      <c r="G33" s="162"/>
      <c r="H33" s="162"/>
    </row>
    <row r="34" spans="1:8" ht="14.45" customHeight="1" x14ac:dyDescent="0.25">
      <c r="A34" s="162"/>
      <c r="B34" s="162"/>
      <c r="C34" s="162"/>
      <c r="D34" s="162"/>
      <c r="E34" s="162"/>
      <c r="F34" s="162"/>
      <c r="G34" s="162"/>
      <c r="H34" s="162"/>
    </row>
    <row r="35" spans="1:8" ht="14.45" customHeight="1" x14ac:dyDescent="0.25">
      <c r="A35" s="162"/>
      <c r="B35" s="162"/>
      <c r="C35" s="162"/>
      <c r="D35" s="162"/>
      <c r="E35" s="162"/>
      <c r="F35" s="162"/>
      <c r="G35" s="162"/>
      <c r="H35" s="162"/>
    </row>
    <row r="36" spans="1:8" ht="14.45" customHeight="1" x14ac:dyDescent="0.25">
      <c r="A36" s="162"/>
      <c r="B36" s="162"/>
      <c r="C36" s="162"/>
      <c r="D36" s="162"/>
      <c r="E36" s="162"/>
      <c r="F36" s="162"/>
      <c r="G36" s="162"/>
      <c r="H36" s="162"/>
    </row>
    <row r="37" spans="1:8" ht="14.45" customHeight="1" x14ac:dyDescent="0.25">
      <c r="A37" s="162"/>
      <c r="B37" s="162"/>
      <c r="C37" s="162"/>
      <c r="D37" s="162"/>
      <c r="E37" s="162"/>
      <c r="F37" s="162"/>
      <c r="G37" s="162"/>
      <c r="H37" s="162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8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8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E24" sqref="E2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9" t="s">
        <v>165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166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25">
      <c r="A4" s="112" t="s">
        <v>612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9" t="s">
        <v>180</v>
      </c>
      <c r="B10" s="100"/>
      <c r="C10" s="100"/>
      <c r="D10" s="100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9" t="s">
        <v>181</v>
      </c>
      <c r="B11" s="100"/>
      <c r="C11" s="100"/>
      <c r="D11" s="100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9" t="s">
        <v>182</v>
      </c>
      <c r="B12" s="100"/>
      <c r="C12" s="100"/>
      <c r="D12" s="100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9" t="s">
        <v>185</v>
      </c>
      <c r="B16" s="100"/>
      <c r="C16" s="100"/>
      <c r="D16" s="100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9" t="s">
        <v>186</v>
      </c>
      <c r="B17" s="100"/>
      <c r="C17" s="100"/>
      <c r="D17" s="100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9" t="s">
        <v>187</v>
      </c>
      <c r="B18" s="100"/>
      <c r="C18" s="100"/>
      <c r="D18" s="100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D81" sqref="D8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9" t="s">
        <v>189</v>
      </c>
      <c r="B1" s="160"/>
      <c r="C1" s="160"/>
      <c r="D1" s="161"/>
    </row>
    <row r="2" spans="1:4" x14ac:dyDescent="0.25">
      <c r="A2" s="109" t="str">
        <f>'Formato 1'!A2</f>
        <v>SISTEMA PARA EL DESARROLLO INTEGRAL DE LA FAMILIA DEL MUNICIPIO DE ACAMBARO, GTO.</v>
      </c>
      <c r="B2" s="110"/>
      <c r="C2" s="110"/>
      <c r="D2" s="111"/>
    </row>
    <row r="3" spans="1:4" x14ac:dyDescent="0.25">
      <c r="A3" s="112" t="s">
        <v>190</v>
      </c>
      <c r="B3" s="113"/>
      <c r="C3" s="113"/>
      <c r="D3" s="114"/>
    </row>
    <row r="4" spans="1:4" x14ac:dyDescent="0.25">
      <c r="A4" s="112" t="str">
        <f>'Formato 3'!A4</f>
        <v>Del 1 de Enero al 30 de septiembre de 2025 (b)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13413035</v>
      </c>
      <c r="C8" s="14">
        <f>SUM(C9:C11)</f>
        <v>9536741.0999999996</v>
      </c>
      <c r="D8" s="14">
        <f>SUM(D9:D11)</f>
        <v>9536741.0999999996</v>
      </c>
    </row>
    <row r="9" spans="1:4" x14ac:dyDescent="0.25">
      <c r="A9" s="58" t="s">
        <v>195</v>
      </c>
      <c r="B9" s="93">
        <v>13413035</v>
      </c>
      <c r="C9" s="93">
        <v>9536741.0999999996</v>
      </c>
      <c r="D9" s="93">
        <v>9536741.0999999996</v>
      </c>
    </row>
    <row r="10" spans="1:4" x14ac:dyDescent="0.25">
      <c r="A10" s="58" t="s">
        <v>196</v>
      </c>
      <c r="B10" s="93">
        <v>0</v>
      </c>
      <c r="C10" s="93">
        <v>0</v>
      </c>
      <c r="D10" s="93">
        <v>0</v>
      </c>
    </row>
    <row r="11" spans="1:4" x14ac:dyDescent="0.25">
      <c r="A11" s="58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6"/>
      <c r="B12" s="90"/>
      <c r="C12" s="90"/>
      <c r="D12" s="90"/>
    </row>
    <row r="13" spans="1:4" x14ac:dyDescent="0.25">
      <c r="A13" s="3" t="s">
        <v>198</v>
      </c>
      <c r="B13" s="14">
        <f>B14+B15</f>
        <v>13413035</v>
      </c>
      <c r="C13" s="14">
        <f>C14+C15</f>
        <v>10415648.310000001</v>
      </c>
      <c r="D13" s="14">
        <f>D14+D15</f>
        <v>10415648.310000001</v>
      </c>
    </row>
    <row r="14" spans="1:4" x14ac:dyDescent="0.25">
      <c r="A14" s="58" t="s">
        <v>199</v>
      </c>
      <c r="B14" s="93">
        <v>13413035</v>
      </c>
      <c r="C14" s="93">
        <v>10415648.310000001</v>
      </c>
      <c r="D14" s="93">
        <v>10415648.310000001</v>
      </c>
    </row>
    <row r="15" spans="1:4" x14ac:dyDescent="0.25">
      <c r="A15" s="58" t="s">
        <v>200</v>
      </c>
      <c r="B15" s="93">
        <v>0</v>
      </c>
      <c r="C15" s="93">
        <v>0</v>
      </c>
      <c r="D15" s="93">
        <v>0</v>
      </c>
    </row>
    <row r="16" spans="1:4" x14ac:dyDescent="0.25">
      <c r="A16" s="46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872236.77</v>
      </c>
      <c r="D17" s="14">
        <f>D18+D19</f>
        <v>872236.77</v>
      </c>
    </row>
    <row r="18" spans="1:4" x14ac:dyDescent="0.25">
      <c r="A18" s="58" t="s">
        <v>202</v>
      </c>
      <c r="B18" s="16">
        <v>0</v>
      </c>
      <c r="C18" s="47">
        <v>872236.77</v>
      </c>
      <c r="D18" s="47">
        <v>872236.77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-6670.4400000008754</v>
      </c>
      <c r="D21" s="14">
        <f>D8-D13+D17</f>
        <v>-6670.4400000008754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-6670.4400000008754</v>
      </c>
      <c r="D23" s="14">
        <f>D21-D11</f>
        <v>-6670.4400000008754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-878907.21000000089</v>
      </c>
      <c r="D25" s="14">
        <f>D23-D17</f>
        <v>-878907.21000000089</v>
      </c>
    </row>
    <row r="26" spans="1:4" x14ac:dyDescent="0.25">
      <c r="A26" s="19"/>
      <c r="B26" s="81"/>
      <c r="C26" s="81"/>
      <c r="D26" s="81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-878907.21000000089</v>
      </c>
      <c r="D33" s="4">
        <f>D25+D29</f>
        <v>-878907.21000000089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13413035</v>
      </c>
      <c r="C48" s="95">
        <f>C9</f>
        <v>9536741.0999999996</v>
      </c>
      <c r="D48" s="95">
        <f>D9</f>
        <v>9536741.0999999996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6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13413035</v>
      </c>
      <c r="C53" s="47">
        <f>C14</f>
        <v>10415648.310000001</v>
      </c>
      <c r="D53" s="47">
        <f>D14</f>
        <v>10415648.310000001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872236.77</v>
      </c>
      <c r="D55" s="47">
        <f>D18</f>
        <v>872236.77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-6670.4400000008754</v>
      </c>
      <c r="D57" s="4">
        <f>D48+D49-D53+D55</f>
        <v>-6670.4400000008754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-6670.4400000008754</v>
      </c>
      <c r="D59" s="4">
        <f>D57-D49</f>
        <v>-6670.4400000008754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5"/>
      <c r="B67" s="90"/>
      <c r="C67" s="90"/>
      <c r="D67" s="90"/>
    </row>
    <row r="68" spans="1:4" x14ac:dyDescent="0.25">
      <c r="A68" s="58" t="s">
        <v>227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5"/>
      <c r="B69" s="90"/>
      <c r="C69" s="90"/>
      <c r="D69" s="90"/>
    </row>
    <row r="70" spans="1:4" x14ac:dyDescent="0.25">
      <c r="A70" s="58" t="s">
        <v>203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H70" sqref="H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9" t="s">
        <v>230</v>
      </c>
      <c r="B1" s="160"/>
      <c r="C1" s="160"/>
      <c r="D1" s="160"/>
      <c r="E1" s="160"/>
      <c r="F1" s="160"/>
      <c r="G1" s="161"/>
    </row>
    <row r="2" spans="1:7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1"/>
    </row>
    <row r="3" spans="1:7" x14ac:dyDescent="0.25">
      <c r="A3" s="112" t="s">
        <v>231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30 de septiembre de 2025 (b)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63" t="s">
        <v>232</v>
      </c>
      <c r="B6" s="165" t="s">
        <v>233</v>
      </c>
      <c r="C6" s="165"/>
      <c r="D6" s="165"/>
      <c r="E6" s="165"/>
      <c r="F6" s="165"/>
      <c r="G6" s="165" t="s">
        <v>234</v>
      </c>
    </row>
    <row r="7" spans="1:7" ht="30" x14ac:dyDescent="0.25">
      <c r="A7" s="16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5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2612000</v>
      </c>
      <c r="C15" s="47">
        <v>46000</v>
      </c>
      <c r="D15" s="47">
        <v>2658000</v>
      </c>
      <c r="E15" s="47">
        <v>2356068.15</v>
      </c>
      <c r="F15" s="47">
        <v>2356068.15</v>
      </c>
      <c r="G15" s="47">
        <f t="shared" si="0"/>
        <v>-255931.85000000009</v>
      </c>
    </row>
    <row r="16" spans="1:7" x14ac:dyDescent="0.25">
      <c r="A16" s="91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10801035</v>
      </c>
      <c r="C34" s="47">
        <v>880069.2</v>
      </c>
      <c r="D34" s="47">
        <v>11681104.199999999</v>
      </c>
      <c r="E34" s="47">
        <v>7180672.9500000002</v>
      </c>
      <c r="F34" s="47">
        <v>7180672.9500000002</v>
      </c>
      <c r="G34" s="47">
        <f t="shared" si="4"/>
        <v>-3620362.05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13413035</v>
      </c>
      <c r="C41" s="4">
        <f t="shared" si="7"/>
        <v>926069.2</v>
      </c>
      <c r="D41" s="4">
        <f t="shared" si="7"/>
        <v>14339104.199999999</v>
      </c>
      <c r="E41" s="4">
        <f t="shared" si="7"/>
        <v>9536741.0999999996</v>
      </c>
      <c r="F41" s="4">
        <f t="shared" si="7"/>
        <v>9536741.0999999996</v>
      </c>
      <c r="G41" s="4">
        <f t="shared" si="7"/>
        <v>-3876293.9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79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79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79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79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79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79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0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0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79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79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0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79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79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13413035</v>
      </c>
      <c r="C70" s="4">
        <f t="shared" si="16"/>
        <v>926069.2</v>
      </c>
      <c r="D70" s="4">
        <f t="shared" si="16"/>
        <v>14339104.199999999</v>
      </c>
      <c r="E70" s="4">
        <f t="shared" si="16"/>
        <v>9536741.0999999996</v>
      </c>
      <c r="F70" s="4">
        <f t="shared" si="16"/>
        <v>9536741.0999999996</v>
      </c>
      <c r="G70" s="4">
        <f t="shared" si="16"/>
        <v>-3876293.9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F50" sqref="F5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8" t="s">
        <v>301</v>
      </c>
      <c r="B1" s="160"/>
      <c r="C1" s="160"/>
      <c r="D1" s="160"/>
      <c r="E1" s="160"/>
      <c r="F1" s="160"/>
      <c r="G1" s="161"/>
    </row>
    <row r="2" spans="1:7" x14ac:dyDescent="0.25">
      <c r="A2" s="124" t="str">
        <f>'Formato 1'!A2</f>
        <v>SISTEMA PARA EL DESARROLLO INTEGRAL DE LA FAMILIA DEL MUNICIPIO DE ACAMBARO, GTO.</v>
      </c>
      <c r="B2" s="124"/>
      <c r="C2" s="124"/>
      <c r="D2" s="124"/>
      <c r="E2" s="124"/>
      <c r="F2" s="124"/>
      <c r="G2" s="124"/>
    </row>
    <row r="3" spans="1:7" x14ac:dyDescent="0.25">
      <c r="A3" s="125" t="s">
        <v>302</v>
      </c>
      <c r="B3" s="125"/>
      <c r="C3" s="125"/>
      <c r="D3" s="125"/>
      <c r="E3" s="125"/>
      <c r="F3" s="125"/>
      <c r="G3" s="125"/>
    </row>
    <row r="4" spans="1:7" x14ac:dyDescent="0.25">
      <c r="A4" s="125" t="s">
        <v>303</v>
      </c>
      <c r="B4" s="125"/>
      <c r="C4" s="125"/>
      <c r="D4" s="125"/>
      <c r="E4" s="125"/>
      <c r="F4" s="125"/>
      <c r="G4" s="125"/>
    </row>
    <row r="5" spans="1:7" x14ac:dyDescent="0.25">
      <c r="A5" s="125" t="str">
        <f>'Formato 3'!A4</f>
        <v>Del 1 de Enero al 30 de septiembre de 2025 (b)</v>
      </c>
      <c r="B5" s="125"/>
      <c r="C5" s="125"/>
      <c r="D5" s="125"/>
      <c r="E5" s="125"/>
      <c r="F5" s="125"/>
      <c r="G5" s="125"/>
    </row>
    <row r="6" spans="1:7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66" t="s">
        <v>6</v>
      </c>
      <c r="B7" s="166" t="s">
        <v>304</v>
      </c>
      <c r="C7" s="166"/>
      <c r="D7" s="166"/>
      <c r="E7" s="166"/>
      <c r="F7" s="166"/>
      <c r="G7" s="167" t="s">
        <v>305</v>
      </c>
    </row>
    <row r="8" spans="1:7" ht="30" x14ac:dyDescent="0.25">
      <c r="A8" s="16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6"/>
    </row>
    <row r="9" spans="1:7" x14ac:dyDescent="0.25">
      <c r="A9" s="27" t="s">
        <v>310</v>
      </c>
      <c r="B9" s="82">
        <f t="shared" ref="B9:G9" si="0">SUM(B10,B18,B28,B38,B48,B58,B62,B71,B75)</f>
        <v>13413035</v>
      </c>
      <c r="C9" s="82">
        <f t="shared" si="0"/>
        <v>1905898.67</v>
      </c>
      <c r="D9" s="82">
        <f t="shared" si="0"/>
        <v>15318933.67</v>
      </c>
      <c r="E9" s="82">
        <f t="shared" si="0"/>
        <v>10415648.310000001</v>
      </c>
      <c r="F9" s="82">
        <f t="shared" si="0"/>
        <v>10415648.310000001</v>
      </c>
      <c r="G9" s="82">
        <f t="shared" si="0"/>
        <v>4903285.3599999994</v>
      </c>
    </row>
    <row r="10" spans="1:7" x14ac:dyDescent="0.25">
      <c r="A10" s="83" t="s">
        <v>311</v>
      </c>
      <c r="B10" s="82">
        <f t="shared" ref="B10:G10" si="1">SUM(B11:B17)</f>
        <v>10542274.41</v>
      </c>
      <c r="C10" s="82">
        <f t="shared" si="1"/>
        <v>360069.2</v>
      </c>
      <c r="D10" s="82">
        <f t="shared" si="1"/>
        <v>10902343.609999999</v>
      </c>
      <c r="E10" s="82">
        <f t="shared" si="1"/>
        <v>7289303.5099999998</v>
      </c>
      <c r="F10" s="82">
        <f t="shared" si="1"/>
        <v>7289303.5099999998</v>
      </c>
      <c r="G10" s="82">
        <f t="shared" si="1"/>
        <v>3613040.1000000006</v>
      </c>
    </row>
    <row r="11" spans="1:7" x14ac:dyDescent="0.25">
      <c r="A11" s="84" t="s">
        <v>312</v>
      </c>
      <c r="B11" s="75">
        <v>7362297.8700000001</v>
      </c>
      <c r="C11" s="75">
        <v>0</v>
      </c>
      <c r="D11" s="75">
        <v>7362297.8700000001</v>
      </c>
      <c r="E11" s="75">
        <v>5336880.76</v>
      </c>
      <c r="F11" s="75">
        <v>5336880.76</v>
      </c>
      <c r="G11" s="75">
        <f>D11-E11</f>
        <v>2025417.1100000003</v>
      </c>
    </row>
    <row r="12" spans="1:7" x14ac:dyDescent="0.25">
      <c r="A12" s="84" t="s">
        <v>313</v>
      </c>
      <c r="B12" s="75">
        <v>158208</v>
      </c>
      <c r="C12" s="75">
        <v>0</v>
      </c>
      <c r="D12" s="75">
        <v>158208</v>
      </c>
      <c r="E12" s="75">
        <v>119791.22</v>
      </c>
      <c r="F12" s="75">
        <v>119791.22</v>
      </c>
      <c r="G12" s="75">
        <f t="shared" ref="G12:G17" si="2">D12-E12</f>
        <v>38416.78</v>
      </c>
    </row>
    <row r="13" spans="1:7" x14ac:dyDescent="0.25">
      <c r="A13" s="84" t="s">
        <v>314</v>
      </c>
      <c r="B13" s="75">
        <v>2988516.2</v>
      </c>
      <c r="C13" s="75">
        <v>0</v>
      </c>
      <c r="D13" s="75">
        <v>2988516.2</v>
      </c>
      <c r="E13" s="75">
        <v>1483077.69</v>
      </c>
      <c r="F13" s="75">
        <v>1483077.69</v>
      </c>
      <c r="G13" s="75">
        <f t="shared" si="2"/>
        <v>1505438.5100000002</v>
      </c>
    </row>
    <row r="14" spans="1:7" x14ac:dyDescent="0.25">
      <c r="A14" s="84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4" t="s">
        <v>316</v>
      </c>
      <c r="B15" s="75">
        <v>33252.339999999997</v>
      </c>
      <c r="C15" s="75">
        <v>360069.2</v>
      </c>
      <c r="D15" s="75">
        <v>393321.54</v>
      </c>
      <c r="E15" s="75">
        <v>349553.84</v>
      </c>
      <c r="F15" s="75">
        <v>349553.84</v>
      </c>
      <c r="G15" s="75">
        <f t="shared" si="2"/>
        <v>43767.699999999953</v>
      </c>
    </row>
    <row r="16" spans="1:7" x14ac:dyDescent="0.25">
      <c r="A16" s="84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4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3" t="s">
        <v>319</v>
      </c>
      <c r="B18" s="82">
        <f t="shared" ref="B18:G18" si="3">SUM(B19:B27)</f>
        <v>1239862.7</v>
      </c>
      <c r="C18" s="82">
        <f t="shared" si="3"/>
        <v>75324.759999999995</v>
      </c>
      <c r="D18" s="82">
        <f t="shared" si="3"/>
        <v>1315187.46</v>
      </c>
      <c r="E18" s="82">
        <f t="shared" si="3"/>
        <v>850469.69999999984</v>
      </c>
      <c r="F18" s="82">
        <f t="shared" si="3"/>
        <v>850469.69999999984</v>
      </c>
      <c r="G18" s="82">
        <f t="shared" si="3"/>
        <v>464717.76</v>
      </c>
    </row>
    <row r="19" spans="1:7" x14ac:dyDescent="0.25">
      <c r="A19" s="84" t="s">
        <v>320</v>
      </c>
      <c r="B19" s="75">
        <v>536672.19999999995</v>
      </c>
      <c r="C19" s="75">
        <v>19787.28</v>
      </c>
      <c r="D19" s="75">
        <v>556459.48</v>
      </c>
      <c r="E19" s="75">
        <v>330950.78999999998</v>
      </c>
      <c r="F19" s="75">
        <v>330950.78999999998</v>
      </c>
      <c r="G19" s="75">
        <f>D19-E19</f>
        <v>225508.69</v>
      </c>
    </row>
    <row r="20" spans="1:7" x14ac:dyDescent="0.25">
      <c r="A20" s="84" t="s">
        <v>321</v>
      </c>
      <c r="B20" s="75">
        <v>69000</v>
      </c>
      <c r="C20" s="75">
        <v>0</v>
      </c>
      <c r="D20" s="75">
        <v>69000</v>
      </c>
      <c r="E20" s="75">
        <v>45290.41</v>
      </c>
      <c r="F20" s="75">
        <v>45290.41</v>
      </c>
      <c r="G20" s="75">
        <f t="shared" ref="G20:G27" si="4">D20-E20</f>
        <v>23709.589999999997</v>
      </c>
    </row>
    <row r="21" spans="1:7" x14ac:dyDescent="0.25">
      <c r="A21" s="84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4" t="s">
        <v>323</v>
      </c>
      <c r="B22" s="75">
        <v>30906</v>
      </c>
      <c r="C22" s="75">
        <v>0</v>
      </c>
      <c r="D22" s="75">
        <v>30906</v>
      </c>
      <c r="E22" s="75">
        <v>1883.8</v>
      </c>
      <c r="F22" s="75">
        <v>1883.8</v>
      </c>
      <c r="G22" s="75">
        <f t="shared" si="4"/>
        <v>29022.2</v>
      </c>
    </row>
    <row r="23" spans="1:7" x14ac:dyDescent="0.25">
      <c r="A23" s="84" t="s">
        <v>324</v>
      </c>
      <c r="B23" s="75">
        <v>53000</v>
      </c>
      <c r="C23" s="75">
        <v>32801.49</v>
      </c>
      <c r="D23" s="75">
        <v>85801.49</v>
      </c>
      <c r="E23" s="75">
        <v>65599.490000000005</v>
      </c>
      <c r="F23" s="75">
        <v>65599.490000000005</v>
      </c>
      <c r="G23" s="75">
        <f t="shared" si="4"/>
        <v>20202</v>
      </c>
    </row>
    <row r="24" spans="1:7" x14ac:dyDescent="0.25">
      <c r="A24" s="84" t="s">
        <v>325</v>
      </c>
      <c r="B24" s="75">
        <v>376600</v>
      </c>
      <c r="C24" s="75">
        <v>-4000</v>
      </c>
      <c r="D24" s="75">
        <v>372600</v>
      </c>
      <c r="E24" s="75">
        <v>268659.59999999998</v>
      </c>
      <c r="F24" s="75">
        <v>268659.59999999998</v>
      </c>
      <c r="G24" s="75">
        <f t="shared" si="4"/>
        <v>103940.40000000002</v>
      </c>
    </row>
    <row r="25" spans="1:7" x14ac:dyDescent="0.25">
      <c r="A25" s="84" t="s">
        <v>326</v>
      </c>
      <c r="B25" s="75">
        <v>20000</v>
      </c>
      <c r="C25" s="75">
        <v>20136</v>
      </c>
      <c r="D25" s="75">
        <v>40136</v>
      </c>
      <c r="E25" s="75">
        <v>37120</v>
      </c>
      <c r="F25" s="75">
        <v>37120</v>
      </c>
      <c r="G25" s="75">
        <f t="shared" si="4"/>
        <v>3016</v>
      </c>
    </row>
    <row r="26" spans="1:7" x14ac:dyDescent="0.25">
      <c r="A26" s="84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4" t="s">
        <v>328</v>
      </c>
      <c r="B27" s="75">
        <v>153684.5</v>
      </c>
      <c r="C27" s="75">
        <v>6599.99</v>
      </c>
      <c r="D27" s="75">
        <v>160284.49</v>
      </c>
      <c r="E27" s="75">
        <v>100965.61</v>
      </c>
      <c r="F27" s="75">
        <v>100965.61</v>
      </c>
      <c r="G27" s="75">
        <f t="shared" si="4"/>
        <v>59318.87999999999</v>
      </c>
    </row>
    <row r="28" spans="1:7" x14ac:dyDescent="0.25">
      <c r="A28" s="83" t="s">
        <v>329</v>
      </c>
      <c r="B28" s="82">
        <f t="shared" ref="B28:G28" si="5">SUM(B29:B37)</f>
        <v>1308397.8900000001</v>
      </c>
      <c r="C28" s="82">
        <f t="shared" si="5"/>
        <v>887202.31</v>
      </c>
      <c r="D28" s="82">
        <f t="shared" si="5"/>
        <v>2195600.2000000002</v>
      </c>
      <c r="E28" s="82">
        <f t="shared" si="5"/>
        <v>1467157.3199999998</v>
      </c>
      <c r="F28" s="82">
        <f t="shared" si="5"/>
        <v>1467157.3199999998</v>
      </c>
      <c r="G28" s="82">
        <f t="shared" si="5"/>
        <v>728442.88000000012</v>
      </c>
    </row>
    <row r="29" spans="1:7" x14ac:dyDescent="0.25">
      <c r="A29" s="84" t="s">
        <v>330</v>
      </c>
      <c r="B29" s="75">
        <v>254520</v>
      </c>
      <c r="C29" s="75">
        <v>3607.3</v>
      </c>
      <c r="D29" s="75">
        <v>258127.3</v>
      </c>
      <c r="E29" s="75">
        <v>161782.07</v>
      </c>
      <c r="F29" s="75">
        <v>161782.07</v>
      </c>
      <c r="G29" s="75">
        <f>D29-E29</f>
        <v>96345.229999999981</v>
      </c>
    </row>
    <row r="30" spans="1:7" x14ac:dyDescent="0.25">
      <c r="A30" s="84" t="s">
        <v>331</v>
      </c>
      <c r="B30" s="75">
        <v>30900</v>
      </c>
      <c r="C30" s="75">
        <v>0</v>
      </c>
      <c r="D30" s="75">
        <v>30900</v>
      </c>
      <c r="E30" s="75">
        <v>19015</v>
      </c>
      <c r="F30" s="75">
        <v>19015</v>
      </c>
      <c r="G30" s="75">
        <f t="shared" ref="G30:G37" si="6">D30-E30</f>
        <v>11885</v>
      </c>
    </row>
    <row r="31" spans="1:7" x14ac:dyDescent="0.25">
      <c r="A31" s="84" t="s">
        <v>332</v>
      </c>
      <c r="B31" s="75">
        <v>6500</v>
      </c>
      <c r="C31" s="75">
        <v>0</v>
      </c>
      <c r="D31" s="75">
        <v>6500</v>
      </c>
      <c r="E31" s="75">
        <v>0</v>
      </c>
      <c r="F31" s="75">
        <v>0</v>
      </c>
      <c r="G31" s="75">
        <f t="shared" si="6"/>
        <v>6500</v>
      </c>
    </row>
    <row r="32" spans="1:7" x14ac:dyDescent="0.25">
      <c r="A32" s="84" t="s">
        <v>333</v>
      </c>
      <c r="B32" s="75">
        <v>152380</v>
      </c>
      <c r="C32" s="75">
        <v>7516.35</v>
      </c>
      <c r="D32" s="75">
        <v>159896.35</v>
      </c>
      <c r="E32" s="75">
        <v>138888.49</v>
      </c>
      <c r="F32" s="75">
        <v>138888.49</v>
      </c>
      <c r="G32" s="75">
        <f t="shared" si="6"/>
        <v>21007.860000000015</v>
      </c>
    </row>
    <row r="33" spans="1:7" ht="14.45" customHeight="1" x14ac:dyDescent="0.25">
      <c r="A33" s="84" t="s">
        <v>334</v>
      </c>
      <c r="B33" s="75">
        <v>373060</v>
      </c>
      <c r="C33" s="75">
        <v>242834.66</v>
      </c>
      <c r="D33" s="75">
        <v>615894.66</v>
      </c>
      <c r="E33" s="75">
        <v>284433.40999999997</v>
      </c>
      <c r="F33" s="75">
        <v>284433.40999999997</v>
      </c>
      <c r="G33" s="75">
        <f t="shared" si="6"/>
        <v>331461.25000000006</v>
      </c>
    </row>
    <row r="34" spans="1:7" ht="14.45" customHeight="1" x14ac:dyDescent="0.25">
      <c r="A34" s="84" t="s">
        <v>335</v>
      </c>
      <c r="B34" s="75">
        <v>29355</v>
      </c>
      <c r="C34" s="75">
        <v>0</v>
      </c>
      <c r="D34" s="75">
        <v>29355</v>
      </c>
      <c r="E34" s="75">
        <v>1618</v>
      </c>
      <c r="F34" s="75">
        <v>1618</v>
      </c>
      <c r="G34" s="75">
        <f t="shared" si="6"/>
        <v>27737</v>
      </c>
    </row>
    <row r="35" spans="1:7" ht="14.45" customHeight="1" x14ac:dyDescent="0.25">
      <c r="A35" s="84" t="s">
        <v>336</v>
      </c>
      <c r="B35" s="75">
        <v>7450</v>
      </c>
      <c r="C35" s="75">
        <v>0</v>
      </c>
      <c r="D35" s="75">
        <v>7450</v>
      </c>
      <c r="E35" s="75">
        <v>2419.52</v>
      </c>
      <c r="F35" s="75">
        <v>2419.52</v>
      </c>
      <c r="G35" s="75">
        <f t="shared" si="6"/>
        <v>5030.4799999999996</v>
      </c>
    </row>
    <row r="36" spans="1:7" ht="14.45" customHeight="1" x14ac:dyDescent="0.25">
      <c r="A36" s="84" t="s">
        <v>337</v>
      </c>
      <c r="B36" s="75">
        <v>195472.3</v>
      </c>
      <c r="C36" s="75">
        <v>633244</v>
      </c>
      <c r="D36" s="75">
        <v>828716.3</v>
      </c>
      <c r="E36" s="75">
        <v>680767.83</v>
      </c>
      <c r="F36" s="75">
        <v>680767.83</v>
      </c>
      <c r="G36" s="75">
        <f t="shared" si="6"/>
        <v>147948.47000000009</v>
      </c>
    </row>
    <row r="37" spans="1:7" ht="14.45" customHeight="1" x14ac:dyDescent="0.25">
      <c r="A37" s="84" t="s">
        <v>338</v>
      </c>
      <c r="B37" s="75">
        <v>258760.59</v>
      </c>
      <c r="C37" s="75">
        <v>0</v>
      </c>
      <c r="D37" s="75">
        <v>258760.59</v>
      </c>
      <c r="E37" s="75">
        <v>178233</v>
      </c>
      <c r="F37" s="75">
        <v>178233</v>
      </c>
      <c r="G37" s="75">
        <f t="shared" si="6"/>
        <v>80527.59</v>
      </c>
    </row>
    <row r="38" spans="1:7" x14ac:dyDescent="0.25">
      <c r="A38" s="83" t="s">
        <v>339</v>
      </c>
      <c r="B38" s="82">
        <f t="shared" ref="B38:G38" si="7">SUM(B39:B47)</f>
        <v>140000</v>
      </c>
      <c r="C38" s="82">
        <f t="shared" si="7"/>
        <v>22620</v>
      </c>
      <c r="D38" s="82">
        <f t="shared" si="7"/>
        <v>162620</v>
      </c>
      <c r="E38" s="82">
        <f t="shared" si="7"/>
        <v>81870.149999999994</v>
      </c>
      <c r="F38" s="82">
        <f t="shared" si="7"/>
        <v>81870.149999999994</v>
      </c>
      <c r="G38" s="82">
        <f t="shared" si="7"/>
        <v>80749.850000000006</v>
      </c>
    </row>
    <row r="39" spans="1:7" x14ac:dyDescent="0.25">
      <c r="A39" s="84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4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4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4" t="s">
        <v>343</v>
      </c>
      <c r="B42" s="75">
        <v>140000</v>
      </c>
      <c r="C42" s="75">
        <v>22620</v>
      </c>
      <c r="D42" s="75">
        <v>162620</v>
      </c>
      <c r="E42" s="75">
        <v>81870.149999999994</v>
      </c>
      <c r="F42" s="75">
        <v>81870.149999999994</v>
      </c>
      <c r="G42" s="75">
        <f t="shared" si="8"/>
        <v>80749.850000000006</v>
      </c>
    </row>
    <row r="43" spans="1:7" x14ac:dyDescent="0.25">
      <c r="A43" s="84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4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4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4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4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3" t="s">
        <v>349</v>
      </c>
      <c r="B48" s="82">
        <f t="shared" ref="B48:G48" si="9">SUM(B49:B57)</f>
        <v>182500</v>
      </c>
      <c r="C48" s="82">
        <f t="shared" si="9"/>
        <v>560682.4</v>
      </c>
      <c r="D48" s="82">
        <f t="shared" si="9"/>
        <v>743182.4</v>
      </c>
      <c r="E48" s="82">
        <f t="shared" si="9"/>
        <v>726847.63</v>
      </c>
      <c r="F48" s="82">
        <f t="shared" si="9"/>
        <v>726847.63</v>
      </c>
      <c r="G48" s="82">
        <f t="shared" si="9"/>
        <v>16334.769999999993</v>
      </c>
    </row>
    <row r="49" spans="1:7" x14ac:dyDescent="0.25">
      <c r="A49" s="84" t="s">
        <v>350</v>
      </c>
      <c r="B49" s="75">
        <v>32500</v>
      </c>
      <c r="C49" s="75">
        <v>12500</v>
      </c>
      <c r="D49" s="75">
        <v>45000</v>
      </c>
      <c r="E49" s="75">
        <v>28665.63</v>
      </c>
      <c r="F49" s="75">
        <v>28665.63</v>
      </c>
      <c r="G49" s="75">
        <f>D49-E49</f>
        <v>16334.369999999999</v>
      </c>
    </row>
    <row r="50" spans="1:7" x14ac:dyDescent="0.25">
      <c r="A50" s="84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4" t="s">
        <v>352</v>
      </c>
      <c r="B51" s="75">
        <v>150000</v>
      </c>
      <c r="C51" s="75">
        <v>-52818.6</v>
      </c>
      <c r="D51" s="75">
        <v>97181.4</v>
      </c>
      <c r="E51" s="75">
        <v>97181</v>
      </c>
      <c r="F51" s="75">
        <v>97181</v>
      </c>
      <c r="G51" s="75">
        <f t="shared" si="10"/>
        <v>0.39999999999417923</v>
      </c>
    </row>
    <row r="52" spans="1:7" x14ac:dyDescent="0.25">
      <c r="A52" s="84" t="s">
        <v>353</v>
      </c>
      <c r="B52" s="75">
        <v>0</v>
      </c>
      <c r="C52" s="75">
        <v>601001</v>
      </c>
      <c r="D52" s="75">
        <v>601001</v>
      </c>
      <c r="E52" s="75">
        <v>601001</v>
      </c>
      <c r="F52" s="75">
        <v>601001</v>
      </c>
      <c r="G52" s="75">
        <f t="shared" si="10"/>
        <v>0</v>
      </c>
    </row>
    <row r="53" spans="1:7" x14ac:dyDescent="0.25">
      <c r="A53" s="84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4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4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4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4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3" t="s">
        <v>359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25">
      <c r="A59" s="84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4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4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3" t="s">
        <v>363</v>
      </c>
      <c r="B62" s="82">
        <f t="shared" ref="B62:G62" si="13">SUM(B63:B67,B69:B70)</f>
        <v>0</v>
      </c>
      <c r="C62" s="82">
        <f t="shared" si="13"/>
        <v>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25">
      <c r="A63" s="84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4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4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4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4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4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4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4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3" t="s">
        <v>372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4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4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3" t="s">
        <v>376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4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4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4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4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4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4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5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25">
      <c r="A85" s="83" t="s">
        <v>311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4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4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4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4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4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4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3" t="s">
        <v>319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25">
      <c r="A94" s="84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4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4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4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6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4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4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4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4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3" t="s">
        <v>329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4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4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4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4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4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4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4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4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3" t="s">
        <v>339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25">
      <c r="A114" s="84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4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4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4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4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4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4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4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4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3" t="s">
        <v>349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25">
      <c r="A124" s="84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4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4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4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4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4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4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4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4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3" t="s">
        <v>359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25">
      <c r="A134" s="84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4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4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3" t="s">
        <v>363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25">
      <c r="A138" s="84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4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4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4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4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4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4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4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3" t="s">
        <v>372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25">
      <c r="A147" s="84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4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4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3" t="s">
        <v>376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25">
      <c r="A151" s="84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4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4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6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4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4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4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385</v>
      </c>
      <c r="B159" s="89">
        <f t="shared" ref="B159:G159" si="37">B9+B84</f>
        <v>13413035</v>
      </c>
      <c r="C159" s="89">
        <f t="shared" si="37"/>
        <v>1905898.67</v>
      </c>
      <c r="D159" s="89">
        <f t="shared" si="37"/>
        <v>15318933.67</v>
      </c>
      <c r="E159" s="89">
        <f t="shared" si="37"/>
        <v>10415648.310000001</v>
      </c>
      <c r="F159" s="89">
        <f t="shared" si="37"/>
        <v>10415648.310000001</v>
      </c>
      <c r="G159" s="89">
        <f t="shared" si="37"/>
        <v>4903285.3599999994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B28:F28 B39:G41 B38:F38 B50:G50 B48:F48 B59:G61 B58:F58 B63:G70 B62:F62 B71:F92 B94:F159 B93:C93 E93:F93 B14:G14 C11 C12 C13 B16:G17 G15 C20 B26:G26 C22 G27 C30 C31 G32 G33 C34 C35 B43:G47 B53:G57 G11:G13 G19 G20 G22 G23 G24 G25 G29 G30 E31:G31 G34:G36 G37 G42 G49 G51 B52 G52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3"/>
  <sheetViews>
    <sheetView showGridLines="0" zoomScale="75" zoomScaleNormal="75" workbookViewId="0">
      <selection activeCell="G32" sqref="G3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8" t="s">
        <v>386</v>
      </c>
      <c r="B1" s="169"/>
      <c r="C1" s="169"/>
      <c r="D1" s="169"/>
      <c r="E1" s="169"/>
      <c r="F1" s="169"/>
      <c r="G1" s="170"/>
    </row>
    <row r="2" spans="1:7" ht="15" customHeight="1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387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Del 1 de Enero al 30 de septiembre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163" t="s">
        <v>6</v>
      </c>
      <c r="B7" s="165" t="s">
        <v>304</v>
      </c>
      <c r="C7" s="165"/>
      <c r="D7" s="165"/>
      <c r="E7" s="165"/>
      <c r="F7" s="165"/>
      <c r="G7" s="167" t="s">
        <v>305</v>
      </c>
    </row>
    <row r="8" spans="1:7" ht="30" x14ac:dyDescent="0.25">
      <c r="A8" s="16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6"/>
    </row>
    <row r="9" spans="1:7" ht="15.75" customHeight="1" x14ac:dyDescent="0.25">
      <c r="A9" s="26" t="s">
        <v>388</v>
      </c>
      <c r="B9" s="30">
        <f>SUM(B10:B19)</f>
        <v>13413035</v>
      </c>
      <c r="C9" s="30">
        <f t="shared" ref="C9:F9" si="0">SUM(C10:C19)</f>
        <v>1905898.67</v>
      </c>
      <c r="D9" s="30">
        <f t="shared" si="0"/>
        <v>15318933.669999998</v>
      </c>
      <c r="E9" s="30">
        <f t="shared" si="0"/>
        <v>10415648.310000001</v>
      </c>
      <c r="F9" s="30">
        <f t="shared" si="0"/>
        <v>10415648.310000001</v>
      </c>
      <c r="G9" s="30">
        <f>SUM(G10:G19)</f>
        <v>4903285.3599999994</v>
      </c>
    </row>
    <row r="10" spans="1:7" x14ac:dyDescent="0.25">
      <c r="A10" s="63" t="s">
        <v>601</v>
      </c>
      <c r="B10" s="75">
        <v>2951410.96</v>
      </c>
      <c r="C10" s="75">
        <v>1865898.67</v>
      </c>
      <c r="D10" s="75">
        <f>+B10+C10</f>
        <v>4817309.63</v>
      </c>
      <c r="E10" s="75">
        <v>3590514.39</v>
      </c>
      <c r="F10" s="75">
        <v>3590514.39</v>
      </c>
      <c r="G10" s="75">
        <f>+D10-F10</f>
        <v>1226795.2399999998</v>
      </c>
    </row>
    <row r="11" spans="1:7" x14ac:dyDescent="0.25">
      <c r="A11" s="63" t="s">
        <v>602</v>
      </c>
      <c r="B11" s="75">
        <v>913357.34</v>
      </c>
      <c r="C11" s="75">
        <v>0</v>
      </c>
      <c r="D11" s="75">
        <v>913357.34</v>
      </c>
      <c r="E11" s="75">
        <v>604056.01</v>
      </c>
      <c r="F11" s="75">
        <v>604056.01</v>
      </c>
      <c r="G11" s="75">
        <f t="shared" ref="G11:G19" si="1">+D11-F11</f>
        <v>309301.32999999996</v>
      </c>
    </row>
    <row r="12" spans="1:7" x14ac:dyDescent="0.25">
      <c r="A12" s="63" t="s">
        <v>603</v>
      </c>
      <c r="B12" s="75">
        <v>1250292.51</v>
      </c>
      <c r="C12" s="75">
        <v>40000</v>
      </c>
      <c r="D12" s="75">
        <v>1290292.51</v>
      </c>
      <c r="E12" s="75">
        <v>896135.97</v>
      </c>
      <c r="F12" s="75">
        <v>896135.97</v>
      </c>
      <c r="G12" s="75">
        <f t="shared" si="1"/>
        <v>394156.54000000004</v>
      </c>
    </row>
    <row r="13" spans="1:7" x14ac:dyDescent="0.25">
      <c r="A13" s="63" t="s">
        <v>604</v>
      </c>
      <c r="B13" s="75">
        <v>1779880.24</v>
      </c>
      <c r="C13" s="75">
        <v>0</v>
      </c>
      <c r="D13" s="75">
        <v>1779880.24</v>
      </c>
      <c r="E13" s="75">
        <v>1141424.6100000001</v>
      </c>
      <c r="F13" s="75">
        <v>1141424.6100000001</v>
      </c>
      <c r="G13" s="75">
        <f t="shared" si="1"/>
        <v>638455.62999999989</v>
      </c>
    </row>
    <row r="14" spans="1:7" x14ac:dyDescent="0.25">
      <c r="A14" s="63" t="s">
        <v>605</v>
      </c>
      <c r="B14" s="75">
        <v>2684198.41</v>
      </c>
      <c r="C14" s="75">
        <v>0</v>
      </c>
      <c r="D14" s="75">
        <v>2684198.41</v>
      </c>
      <c r="E14" s="75">
        <v>1738159.33</v>
      </c>
      <c r="F14" s="75">
        <v>1738159.33</v>
      </c>
      <c r="G14" s="75">
        <f t="shared" si="1"/>
        <v>946039.08000000007</v>
      </c>
    </row>
    <row r="15" spans="1:7" x14ac:dyDescent="0.25">
      <c r="A15" s="63" t="s">
        <v>606</v>
      </c>
      <c r="B15" s="75">
        <v>882503.93</v>
      </c>
      <c r="C15" s="75">
        <v>0</v>
      </c>
      <c r="D15" s="75">
        <v>882503.93</v>
      </c>
      <c r="E15" s="75">
        <v>528762.19999999995</v>
      </c>
      <c r="F15" s="75">
        <v>528762.19999999995</v>
      </c>
      <c r="G15" s="75">
        <f t="shared" si="1"/>
        <v>353741.7300000001</v>
      </c>
    </row>
    <row r="16" spans="1:7" x14ac:dyDescent="0.25">
      <c r="A16" s="63" t="s">
        <v>607</v>
      </c>
      <c r="B16" s="75">
        <v>658851.51</v>
      </c>
      <c r="C16" s="75">
        <v>0</v>
      </c>
      <c r="D16" s="75">
        <v>658851.51</v>
      </c>
      <c r="E16" s="75">
        <v>419530.87</v>
      </c>
      <c r="F16" s="75">
        <v>419530.87</v>
      </c>
      <c r="G16" s="75">
        <f t="shared" si="1"/>
        <v>239320.64</v>
      </c>
    </row>
    <row r="17" spans="1:7" x14ac:dyDescent="0.25">
      <c r="A17" s="63" t="s">
        <v>608</v>
      </c>
      <c r="B17" s="75">
        <v>1260171.0900000001</v>
      </c>
      <c r="C17" s="75">
        <v>0</v>
      </c>
      <c r="D17" s="75">
        <v>1260171.0900000001</v>
      </c>
      <c r="E17" s="75">
        <v>792041.91</v>
      </c>
      <c r="F17" s="75">
        <v>792041.91</v>
      </c>
      <c r="G17" s="75">
        <f t="shared" si="1"/>
        <v>468129.18000000005</v>
      </c>
    </row>
    <row r="18" spans="1:7" x14ac:dyDescent="0.25">
      <c r="A18" s="63" t="s">
        <v>609</v>
      </c>
      <c r="B18" s="75">
        <v>545640.06000000006</v>
      </c>
      <c r="C18" s="75">
        <v>0</v>
      </c>
      <c r="D18" s="75">
        <v>545640.06000000006</v>
      </c>
      <c r="E18" s="75">
        <v>377904.21</v>
      </c>
      <c r="F18" s="75">
        <v>377904.21</v>
      </c>
      <c r="G18" s="75">
        <f t="shared" si="1"/>
        <v>167735.85000000003</v>
      </c>
    </row>
    <row r="19" spans="1:7" x14ac:dyDescent="0.25">
      <c r="A19" s="63" t="s">
        <v>610</v>
      </c>
      <c r="B19" s="75">
        <v>486728.95</v>
      </c>
      <c r="C19" s="75">
        <v>0</v>
      </c>
      <c r="D19" s="75">
        <v>486728.95</v>
      </c>
      <c r="E19" s="75">
        <v>327118.81</v>
      </c>
      <c r="F19" s="75">
        <v>327118.81</v>
      </c>
      <c r="G19" s="75">
        <f t="shared" si="1"/>
        <v>159610.14000000001</v>
      </c>
    </row>
    <row r="20" spans="1:7" x14ac:dyDescent="0.25">
      <c r="A20" s="63"/>
      <c r="B20" s="75"/>
      <c r="C20" s="75"/>
      <c r="D20" s="75"/>
      <c r="E20" s="75"/>
      <c r="F20" s="75"/>
      <c r="G20" s="75"/>
    </row>
    <row r="21" spans="1:7" x14ac:dyDescent="0.25">
      <c r="A21" s="31" t="s">
        <v>153</v>
      </c>
      <c r="B21" s="49"/>
      <c r="C21" s="49"/>
      <c r="D21" s="49"/>
      <c r="E21" s="49"/>
      <c r="F21" s="49"/>
      <c r="G21" s="49"/>
    </row>
    <row r="22" spans="1:7" x14ac:dyDescent="0.25">
      <c r="A22" s="3" t="s">
        <v>397</v>
      </c>
      <c r="B22" s="4">
        <f>SUM(B23:B30)</f>
        <v>0</v>
      </c>
      <c r="C22" s="4">
        <f t="shared" ref="C22:G22" si="2">SUM(C23:C30)</f>
        <v>0</v>
      </c>
      <c r="D22" s="4">
        <f t="shared" si="2"/>
        <v>0</v>
      </c>
      <c r="E22" s="4">
        <f t="shared" si="2"/>
        <v>0</v>
      </c>
      <c r="F22" s="4">
        <f t="shared" si="2"/>
        <v>0</v>
      </c>
      <c r="G22" s="4">
        <f t="shared" si="2"/>
        <v>0</v>
      </c>
    </row>
    <row r="23" spans="1:7" x14ac:dyDescent="0.25">
      <c r="A23" s="63" t="s">
        <v>389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394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395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63" t="s">
        <v>396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31" t="s">
        <v>153</v>
      </c>
      <c r="B31" s="49"/>
      <c r="C31" s="49"/>
      <c r="D31" s="49"/>
      <c r="E31" s="49"/>
      <c r="F31" s="49"/>
      <c r="G31" s="49"/>
    </row>
    <row r="32" spans="1:7" x14ac:dyDescent="0.25">
      <c r="A32" s="3" t="s">
        <v>385</v>
      </c>
      <c r="B32" s="4">
        <f>SUM(B22,B9)</f>
        <v>13413035</v>
      </c>
      <c r="C32" s="4">
        <f t="shared" ref="C32:G32" si="3">SUM(C22,C9)</f>
        <v>1905898.67</v>
      </c>
      <c r="D32" s="4">
        <f t="shared" si="3"/>
        <v>15318933.669999998</v>
      </c>
      <c r="E32" s="4">
        <f t="shared" si="3"/>
        <v>10415648.310000001</v>
      </c>
      <c r="F32" s="4">
        <f t="shared" si="3"/>
        <v>10415648.310000001</v>
      </c>
      <c r="G32" s="4">
        <f t="shared" si="3"/>
        <v>4903285.3599999994</v>
      </c>
    </row>
    <row r="33" spans="1:7" x14ac:dyDescent="0.25">
      <c r="A33" s="55"/>
      <c r="B33" s="55"/>
      <c r="C33" s="55"/>
      <c r="D33" s="55"/>
      <c r="E33" s="55"/>
      <c r="F33" s="55"/>
      <c r="G3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1:G22 B31:G32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1:G32 C17 C11 C13 C14 C15 C16 B9:G9 G10:G19 D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4" t="s">
        <v>398</v>
      </c>
      <c r="B1" s="175"/>
      <c r="C1" s="175"/>
      <c r="D1" s="175"/>
      <c r="E1" s="175"/>
      <c r="F1" s="175"/>
      <c r="G1" s="175"/>
    </row>
    <row r="2" spans="1:7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1"/>
    </row>
    <row r="3" spans="1:7" x14ac:dyDescent="0.25">
      <c r="A3" s="112" t="s">
        <v>399</v>
      </c>
      <c r="B3" s="113"/>
      <c r="C3" s="113"/>
      <c r="D3" s="113"/>
      <c r="E3" s="113"/>
      <c r="F3" s="113"/>
      <c r="G3" s="114"/>
    </row>
    <row r="4" spans="1:7" x14ac:dyDescent="0.25">
      <c r="A4" s="112" t="s">
        <v>400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30 de septiembre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63" t="s">
        <v>6</v>
      </c>
      <c r="B7" s="171" t="s">
        <v>304</v>
      </c>
      <c r="C7" s="172"/>
      <c r="D7" s="172"/>
      <c r="E7" s="172"/>
      <c r="F7" s="173"/>
      <c r="G7" s="167" t="s">
        <v>401</v>
      </c>
    </row>
    <row r="8" spans="1:7" ht="30" x14ac:dyDescent="0.25">
      <c r="A8" s="164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6"/>
    </row>
    <row r="9" spans="1:7" ht="16.5" customHeight="1" x14ac:dyDescent="0.25">
      <c r="A9" s="26" t="s">
        <v>403</v>
      </c>
      <c r="B9" s="30">
        <f>SUM(B10,B19,B27,B37)</f>
        <v>13413035</v>
      </c>
      <c r="C9" s="30">
        <f t="shared" ref="C9:F9" si="0">SUM(C10,C19,C27,C37)</f>
        <v>1905898.67</v>
      </c>
      <c r="D9" s="30">
        <f t="shared" si="0"/>
        <v>15318933.67</v>
      </c>
      <c r="E9" s="30">
        <f t="shared" si="0"/>
        <v>10415648.309999999</v>
      </c>
      <c r="F9" s="30">
        <f t="shared" si="0"/>
        <v>10415648.309999999</v>
      </c>
      <c r="G9" s="30">
        <f>+D9-F9</f>
        <v>4903285.3600000013</v>
      </c>
    </row>
    <row r="10" spans="1:7" ht="15" customHeight="1" x14ac:dyDescent="0.25">
      <c r="A10" s="58" t="s">
        <v>404</v>
      </c>
      <c r="B10" s="47">
        <f>SUM(B11:B18)</f>
        <v>5635609.3700000001</v>
      </c>
      <c r="C10" s="47">
        <f t="shared" ref="C10:F10" si="1">SUM(C11:C18)</f>
        <v>1865898.67</v>
      </c>
      <c r="D10" s="47">
        <f t="shared" si="1"/>
        <v>7501508.04</v>
      </c>
      <c r="E10" s="47">
        <f t="shared" si="1"/>
        <v>5328673.72</v>
      </c>
      <c r="F10" s="47">
        <f t="shared" si="1"/>
        <v>5328673.72</v>
      </c>
      <c r="G10" s="30">
        <f>+D10-F10</f>
        <v>2172834.3200000003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5635609.3700000001</v>
      </c>
      <c r="C15" s="47">
        <v>1865898.67</v>
      </c>
      <c r="D15" s="47">
        <v>7501508.04</v>
      </c>
      <c r="E15" s="47">
        <v>5328673.72</v>
      </c>
      <c r="F15" s="47">
        <v>5328673.72</v>
      </c>
      <c r="G15" s="47">
        <f>+D15-F15</f>
        <v>2172834.3200000003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7777425.6299999999</v>
      </c>
      <c r="C19" s="47">
        <f t="shared" ref="C19:F19" si="2">SUM(C20:C26)</f>
        <v>40000</v>
      </c>
      <c r="D19" s="47">
        <f t="shared" si="2"/>
        <v>7817425.6299999999</v>
      </c>
      <c r="E19" s="47">
        <f t="shared" si="2"/>
        <v>5086974.59</v>
      </c>
      <c r="F19" s="47">
        <f t="shared" si="2"/>
        <v>5086974.59</v>
      </c>
      <c r="G19" s="47">
        <f>+D19-F19</f>
        <v>2730451.04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882503.93</v>
      </c>
      <c r="C21" s="47">
        <v>0</v>
      </c>
      <c r="D21" s="47">
        <v>882503.93</v>
      </c>
      <c r="E21" s="47">
        <v>528762.19999999995</v>
      </c>
      <c r="F21" s="47">
        <v>528762.19999999995</v>
      </c>
      <c r="G21" s="47">
        <f>+D21-F21</f>
        <v>353741.7300000001</v>
      </c>
    </row>
    <row r="22" spans="1:7" x14ac:dyDescent="0.25">
      <c r="A22" s="77" t="s">
        <v>416</v>
      </c>
      <c r="B22" s="47">
        <v>1779880.24</v>
      </c>
      <c r="C22" s="47">
        <v>0</v>
      </c>
      <c r="D22" s="47">
        <v>1779880.24</v>
      </c>
      <c r="E22" s="47">
        <v>1141424.6100000001</v>
      </c>
      <c r="F22" s="47">
        <v>1141424.6100000001</v>
      </c>
      <c r="G22" s="47">
        <f>+D22-F22</f>
        <v>638455.62999999989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4628312.51</v>
      </c>
      <c r="C25" s="47">
        <v>40000</v>
      </c>
      <c r="D25" s="47">
        <v>4668312.51</v>
      </c>
      <c r="E25" s="47">
        <v>3089668.97</v>
      </c>
      <c r="F25" s="47">
        <v>3089668.97</v>
      </c>
      <c r="G25" s="47">
        <f>+D25-F25</f>
        <v>1578643.5399999996</v>
      </c>
    </row>
    <row r="26" spans="1:7" x14ac:dyDescent="0.25">
      <c r="A26" s="77" t="s">
        <v>420</v>
      </c>
      <c r="B26" s="47">
        <v>486728.95</v>
      </c>
      <c r="C26" s="47">
        <v>0</v>
      </c>
      <c r="D26" s="47">
        <v>486728.95</v>
      </c>
      <c r="E26" s="47">
        <v>327118.81</v>
      </c>
      <c r="F26" s="47">
        <v>327118.81</v>
      </c>
      <c r="G26" s="47">
        <f>+D26-F26</f>
        <v>159610.14000000001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79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79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79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79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79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79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79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79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79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79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79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79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79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79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79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79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79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79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79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79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79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79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79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79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79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79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79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79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79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79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79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79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79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13413035</v>
      </c>
      <c r="C77" s="4">
        <f t="shared" ref="C77:G77" si="10">C43+C9</f>
        <v>1905898.67</v>
      </c>
      <c r="D77" s="4">
        <f t="shared" si="10"/>
        <v>15318933.67</v>
      </c>
      <c r="E77" s="4">
        <f t="shared" si="10"/>
        <v>10415648.309999999</v>
      </c>
      <c r="F77" s="4">
        <f t="shared" si="10"/>
        <v>10415648.309999999</v>
      </c>
      <c r="G77" s="4">
        <f t="shared" si="10"/>
        <v>4903285.3600000013</v>
      </c>
    </row>
    <row r="78" spans="1:7" x14ac:dyDescent="0.25">
      <c r="A78" s="55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C9:G18 B27:G27 B53:G53 C72:G75 B43:B44 B71:G71 B76:G77 B19:G19 C28:G36 C43:G52 C54:G60 C62:G70 C20:G2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G14 B16:G18 B9:G9 B10:G10 B23:G24 C21 G15 B19:G20 G21:G22 C22 B27:G77 G25:G26 C2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F11" sqref="F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8" t="s">
        <v>437</v>
      </c>
      <c r="B1" s="160"/>
      <c r="C1" s="160"/>
      <c r="D1" s="160"/>
      <c r="E1" s="160"/>
      <c r="F1" s="160"/>
      <c r="G1" s="161"/>
    </row>
    <row r="2" spans="1:7" x14ac:dyDescent="0.25">
      <c r="A2" s="109" t="str">
        <f>'Formato 1'!A2</f>
        <v>SISTEMA PARA EL DESARROLLO INTEGRAL DE LA FAMILIA DEL MUNICIPIO DE ACAMBARO, GTO.</v>
      </c>
      <c r="B2" s="110"/>
      <c r="C2" s="110"/>
      <c r="D2" s="110"/>
      <c r="E2" s="110"/>
      <c r="F2" s="110"/>
      <c r="G2" s="111"/>
    </row>
    <row r="3" spans="1:7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x14ac:dyDescent="0.25">
      <c r="A4" s="112" t="s">
        <v>438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30 de septiembre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63" t="s">
        <v>439</v>
      </c>
      <c r="B7" s="166" t="s">
        <v>304</v>
      </c>
      <c r="C7" s="166"/>
      <c r="D7" s="166"/>
      <c r="E7" s="166"/>
      <c r="F7" s="166"/>
      <c r="G7" s="166" t="s">
        <v>305</v>
      </c>
    </row>
    <row r="8" spans="1:7" ht="30" x14ac:dyDescent="0.25">
      <c r="A8" s="164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6"/>
    </row>
    <row r="9" spans="1:7" ht="15.75" customHeight="1" x14ac:dyDescent="0.25">
      <c r="A9" s="26" t="s">
        <v>440</v>
      </c>
      <c r="B9" s="118">
        <f>SUM(B10,B11,B12,B15,B16,B19)</f>
        <v>10542274.41</v>
      </c>
      <c r="C9" s="118">
        <f t="shared" ref="C9:G9" si="0">SUM(C10,C11,C12,C15,C16,C19)</f>
        <v>360069.2</v>
      </c>
      <c r="D9" s="118">
        <f t="shared" si="0"/>
        <v>10902343.609999999</v>
      </c>
      <c r="E9" s="118">
        <f t="shared" si="0"/>
        <v>7289303.5099999998</v>
      </c>
      <c r="F9" s="118">
        <f t="shared" si="0"/>
        <v>7289303.5099999998</v>
      </c>
      <c r="G9" s="118">
        <f t="shared" si="0"/>
        <v>3613040.0999999996</v>
      </c>
    </row>
    <row r="10" spans="1:7" x14ac:dyDescent="0.25">
      <c r="A10" s="58" t="s">
        <v>441</v>
      </c>
      <c r="B10" s="75">
        <v>10542274.41</v>
      </c>
      <c r="C10" s="75">
        <v>360069.2</v>
      </c>
      <c r="D10" s="75">
        <v>10902343.609999999</v>
      </c>
      <c r="E10" s="75">
        <v>7289303.5099999998</v>
      </c>
      <c r="F10" s="75">
        <v>7289303.5099999998</v>
      </c>
      <c r="G10" s="76">
        <f>D10-E10</f>
        <v>3613040.0999999996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8">
        <f>B21+B9</f>
        <v>10542274.41</v>
      </c>
      <c r="C33" s="118">
        <f t="shared" ref="C33:G33" si="8">C21+C9</f>
        <v>360069.2</v>
      </c>
      <c r="D33" s="118">
        <f t="shared" si="8"/>
        <v>10902343.609999999</v>
      </c>
      <c r="E33" s="118">
        <f t="shared" si="8"/>
        <v>7289303.5099999998</v>
      </c>
      <c r="F33" s="118">
        <f t="shared" si="8"/>
        <v>7289303.5099999998</v>
      </c>
      <c r="G33" s="118">
        <f t="shared" si="8"/>
        <v>3613040.0999999996</v>
      </c>
    </row>
    <row r="34" spans="1:7" ht="14.45" customHeight="1" x14ac:dyDescent="0.25">
      <c r="A34" s="55"/>
      <c r="B34" s="196"/>
      <c r="C34" s="196"/>
      <c r="D34" s="196"/>
      <c r="E34" s="196"/>
      <c r="F34" s="196"/>
      <c r="G34" s="19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9" orientation="landscape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6 d)'!Área_de_impresión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cp:lastPrinted>2025-10-23T19:04:21Z</cp:lastPrinted>
  <dcterms:created xsi:type="dcterms:W3CDTF">2023-03-16T22:14:51Z</dcterms:created>
  <dcterms:modified xsi:type="dcterms:W3CDTF">2025-10-23T19:30:29Z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