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D48A26F9-A116-4F7D-A978-3229E06C1D25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D48" i="4" l="1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50" i="4" l="1"/>
  <c r="D50" i="4"/>
  <c r="G27" i="4"/>
  <c r="D27" i="4"/>
  <c r="G14" i="4"/>
  <c r="D14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<sst xmlns="http://schemas.openxmlformats.org/spreadsheetml/2006/main" count="188" uniqueCount="136">
  <si>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</si>
  <si>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</si>
  <si>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</si>
  <si>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</si>
  <si>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</si>
  <si>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</si>
  <si>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</si>
  <si>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</si>
  <si>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</si>
  <si>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</si>
  <si>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</si>
  <si>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</si>
  <si>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</si>
  <si>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</si>
  <si>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</si>
  <si>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</si>
  <si>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</si>
  <si>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</si>
  <si>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</si>
  <si>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</si>
  <si>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</si>
  <si>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</si>
  <si>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</si>
  <si>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</si>
  <si>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</si>
  <si>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</si>
  <si>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</si>
  <si>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</si>
  <si>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</si>
  <si>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</si>
  <si>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</si>
  <si>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</si>
  <si>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</si>
  <si>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</si>
  <si>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</si>
  <si>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</si>
  <si>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</si>
  <si>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</si>
  <si>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</si>
  <si>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</si>
  <si>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</si>
  <si>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</si>
  <si>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</si>
  <si>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</si>
  <si>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</si>
  <si>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</si>
  <si>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</si>
  <si>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</si>
  <si>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</si>
  <si>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</si>
  <si>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</si>
  <si>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</si>
  <si>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</si>
  <si>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</si>
  <si>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</si>
  <si>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</si>
  <si>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</si>
  <si>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</si>
  <si>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</si>
  <si>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</si>
  <si>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</si>
  <si>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</si>
  <si>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</si>
  <si>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</si>
  <si>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</si>
  <si>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</si>
  <si>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</si>
  <si>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</si>
  <si>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</si>
  <si>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</si>
  <si>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</si>
  <si>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</si>
  <si>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</si>
  <si>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</si>
  <si>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</si>
  <si>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</si>
  <si>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</si>
  <si>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</si>
  <si>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</si>
  <si>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</si>
  <si>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</si>
  <si>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</si>
  <si>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</si>
  <si>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</si>
  <si>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</si>
  <si>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</si>
  <si>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</si>
  <si>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</si>
  <si>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</si>
  <si>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</si>
  <si>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</si>
  <si>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</si>
  <si>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</si>
  <si>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</si>
  <si>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</si>
  <si>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</si>
  <si>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</si>
  <si>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</si>
  <si>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</si>
  <si>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</si>
  <si>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</si>
  <si>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</si>
  <si>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</si>
  <si>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</si>
  <si>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</si>
  <si>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</si>
  <si>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</si>
  <si>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</si>
  <si>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</si>
  <si>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</si>
  <si>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</si>
  <si>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</si>
  <si>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</si>
  <si>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</si>
  <si>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</si>
  <si>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</si>
  <si>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</si>
  <si>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</si>
  <si>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</si>
  <si>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</si>
  <si>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</si>
  <si>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</si>
  <si>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</si>
  <si>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</si>
  <si>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</si>
  <si>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</si>
  <si>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</si>
  <si>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</si>
  <si>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</si>
  <si>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</si>
  <si>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</si>
  <si>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Cultura de Acámbaro, Guanajuato
Estado Analítico del Ejercicio del Presupuesto de Egresos
Clasificación por Objeto del Gasto (Capítulo y Concepto)
Del 1 de Enero al 31 de Marzo de 2025
(Cifras en Pesos)</t>
  </si>
  <si>
    <t>Instituto Municipal de Cultura de Acámbaro, Guanajuato
Estado Analítico del Ejercicio del Presupuesto de Egresos
Clasificación Económica (por Tipo de Gasto)
Del 1 de Enero al 31 de Marzo de 2025
(Cifras en Pesos)</t>
  </si>
  <si>
    <t>31120M02C010000 DIRECCION GENERAL</t>
  </si>
  <si>
    <t>Instituto Municipal de Cultura de Acámbaro, Guanajuato
Estado Analítico del Ejercicio del Presupuesto de Egresos
Clasificación Administrativa
Del 1 de Enero al 31 de Marzo de 2025
(Cifras en Pesos)</t>
  </si>
  <si>
    <t>Instituto Municipal de Cultura de Acámbaro, Guanajuato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</si>
</sst>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2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1492250</xdr:colOff>
      <xdr:row>61</xdr:row>
      <xdr:rowOff>15875</xdr:rowOff>
    </xdr:from>
    <xdr:to>
      <xdr:col>5</xdr:col>
      <xdr:colOff>956310</xdr:colOff>
      <xdr:row>77</xdr:row>
      <xdr:rowOff>34925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4A1624-5B17-44E3-AA32-F90E60FEFC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1287125"/>
          <a:ext cx="825881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587375</xdr:colOff>
      <xdr:row>27</xdr:row>
      <xdr:rowOff>47625</xdr:rowOff>
    </xdr:from>
    <xdr:to>
      <xdr:col>6</xdr:col>
      <xdr:colOff>876935</xdr:colOff>
      <xdr:row>43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72A7C0-9EAA-40D2-8286-7B60BC1AE5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4572000"/>
          <a:ext cx="825881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80</xdr:row>
      <xdr:rowOff>111125</xdr:rowOff>
    </xdr:from>
    <xdr:to>
      <xdr:col>6</xdr:col>
      <xdr:colOff>448310</xdr:colOff>
      <xdr:row>96</xdr:row>
      <xdr:rowOff>130175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3304C8-8BDF-4350-AEF2-CB86ABF2B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2334875"/>
          <a:ext cx="825881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911225</xdr:colOff>
      <xdr:row>51</xdr:row>
      <xdr:rowOff>107950</xdr:rowOff>
    </xdr:from>
    <xdr:to>
      <xdr:col>5</xdr:col>
      <xdr:colOff>464185</xdr:colOff>
      <xdr:row>67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D8CD73-ED11-42D0-952D-51180C98AA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225" y="8156575"/>
          <a:ext cx="8252460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opLeftCell="A13" zoomScaleNormal="100" workbookViewId="0">
      <selection activeCell="B3" sqref="B3:F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ht="12.6" customHeight="1" x14ac:dyDescent="0.2">
      <c r="A2" s="43"/>
      <c r="B2" s="44"/>
      <c r="C2" s="44"/>
      <c r="D2" s="44"/>
      <c r="E2" s="44"/>
      <c r="F2" s="44"/>
      <c r="G2" s="45"/>
    </row>
    <row r="3" spans="1:7" x14ac:dyDescent="0.2">
      <c r="A3" s="23"/>
      <c r="B3" s="40" t="s">
        <v>59</v>
      </c>
      <c r="C3" s="41"/>
      <c r="D3" s="41"/>
      <c r="E3" s="41"/>
      <c r="F3" s="42"/>
      <c r="G3" s="35" t="s">
        <v>58</v>
      </c>
    </row>
    <row r="4" spans="1:7" ht="24.95" customHeight="1" x14ac:dyDescent="0.2">
      <c r="A4" s="19" t="s">
        <v>53</v>
      </c>
      <c r="B4" s="2" t="s">
        <v>54</v>
      </c>
      <c r="C4" s="2" t="s">
        <v>117</v>
      </c>
      <c r="D4" s="2" t="s">
        <v>55</v>
      </c>
      <c r="E4" s="2" t="s">
        <v>56</v>
      </c>
      <c r="F4" s="2" t="s">
        <v>57</v>
      </c>
      <c r="G4" s="36"/>
    </row>
    <row r="5" spans="1:7" x14ac:dyDescent="0.2">
      <c r="A5" s="13"/>
      <c r="B5" s="4"/>
      <c r="C5" s="4"/>
      <c r="D5" s="4"/>
      <c r="E5" s="4"/>
      <c r="F5" s="4"/>
      <c r="G5" s="4"/>
    </row>
    <row r="6" spans="1:7" x14ac:dyDescent="0.2">
      <c r="A6" s="14" t="s">
        <v>133</v>
      </c>
      <c r="B6" s="27">
        <v>6556855</v>
      </c>
      <c r="C6" s="27">
        <v>15000</v>
      </c>
      <c r="D6" s="27">
        <f>B6+C6</f>
        <v>6571855</v>
      </c>
      <c r="E6" s="27">
        <v>1378169.04</v>
      </c>
      <c r="F6" s="27">
        <v>1378169.04</v>
      </c>
      <c r="G6" s="27">
        <f>D6-E6</f>
        <v>5193685.96</v>
      </c>
    </row>
    <row r="7" spans="1:7" x14ac:dyDescent="0.2">
      <c r="A7" s="14" t="s">
        <v>50</v>
      </c>
      <c r="B7" s="27">
        <v>0</v>
      </c>
      <c r="C7" s="27">
        <v>0</v>
      </c>
      <c r="D7" s="27">
        <f t="shared" ref="D7:D12" si="0">B7+C7</f>
        <v>0</v>
      </c>
      <c r="E7" s="27">
        <v>0</v>
      </c>
      <c r="F7" s="27">
        <v>0</v>
      </c>
      <c r="G7" s="27">
        <f t="shared" ref="G7:G12" si="1">D7-E7</f>
        <v>0</v>
      </c>
    </row>
    <row r="8" spans="1:7" x14ac:dyDescent="0.2">
      <c r="A8" s="14" t="s">
        <v>51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</row>
    <row r="9" spans="1:7" x14ac:dyDescent="0.2">
      <c r="A9" s="14" t="s">
        <v>52</v>
      </c>
      <c r="B9" s="27">
        <v>0</v>
      </c>
      <c r="C9" s="27">
        <v>0</v>
      </c>
      <c r="D9" s="27">
        <f t="shared" si="0"/>
        <v>0</v>
      </c>
      <c r="E9" s="27">
        <v>0</v>
      </c>
      <c r="F9" s="27">
        <v>0</v>
      </c>
      <c r="G9" s="27">
        <f t="shared" si="1"/>
        <v>0</v>
      </c>
    </row>
    <row r="10" spans="1:7" x14ac:dyDescent="0.2">
      <c r="A10" s="14"/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si="0"/>
        <v>0</v>
      </c>
      <c r="E12" s="27">
        <v>0</v>
      </c>
      <c r="F12" s="27">
        <v>0</v>
      </c>
      <c r="G12" s="27">
        <f t="shared" si="1"/>
        <v>0</v>
      </c>
    </row>
    <row r="13" spans="1:7" x14ac:dyDescent="0.2">
      <c r="A13" s="14"/>
      <c r="B13" s="27">
        <v>0</v>
      </c>
      <c r="C13" s="27">
        <v>0</v>
      </c>
      <c r="D13" s="27">
        <f t="shared" ref="D13" si="2">B13+C13</f>
        <v>0</v>
      </c>
      <c r="E13" s="27">
        <v>0</v>
      </c>
      <c r="F13" s="27">
        <v>0</v>
      </c>
      <c r="G13" s="27">
        <f t="shared" ref="G13" si="3">D13-E13</f>
        <v>0</v>
      </c>
    </row>
    <row r="14" spans="1:7" x14ac:dyDescent="0.2">
      <c r="A14" s="8" t="s">
        <v>125</v>
      </c>
      <c r="B14" s="28">
        <f t="shared" ref="B14:G14" si="4">SUM(B6:B13)</f>
        <v>6556855</v>
      </c>
      <c r="C14" s="28">
        <f t="shared" si="4"/>
        <v>15000</v>
      </c>
      <c r="D14" s="28">
        <f t="shared" si="4"/>
        <v>6571855</v>
      </c>
      <c r="E14" s="28">
        <f t="shared" si="4"/>
        <v>1378169.04</v>
      </c>
      <c r="F14" s="28">
        <f t="shared" si="4"/>
        <v>1378169.04</v>
      </c>
      <c r="G14" s="28">
        <f t="shared" si="4"/>
        <v>5193685.96</v>
      </c>
    </row>
    <row r="17" spans="1:7" ht="55.15" customHeight="1" x14ac:dyDescent="0.2">
      <c r="A17" s="37" t="s">
        <v>134</v>
      </c>
      <c r="B17" s="38"/>
      <c r="C17" s="38"/>
      <c r="D17" s="38"/>
      <c r="E17" s="38"/>
      <c r="F17" s="38"/>
      <c r="G17" s="39"/>
    </row>
    <row r="18" spans="1:7" ht="15" customHeight="1" x14ac:dyDescent="0.2">
      <c r="A18" s="43"/>
      <c r="B18" s="44"/>
      <c r="C18" s="44"/>
      <c r="D18" s="44"/>
      <c r="E18" s="44"/>
      <c r="F18" s="44"/>
      <c r="G18" s="45"/>
    </row>
    <row r="19" spans="1:7" x14ac:dyDescent="0.2">
      <c r="A19" s="23"/>
      <c r="B19" s="20"/>
      <c r="C19" s="21"/>
      <c r="D19" s="18" t="s">
        <v>59</v>
      </c>
      <c r="E19" s="21"/>
      <c r="F19" s="22"/>
      <c r="G19" s="35" t="s">
        <v>58</v>
      </c>
    </row>
    <row r="20" spans="1:7" ht="22.5" x14ac:dyDescent="0.2">
      <c r="A20" s="19" t="s">
        <v>53</v>
      </c>
      <c r="B20" s="2" t="s">
        <v>54</v>
      </c>
      <c r="C20" s="2" t="s">
        <v>117</v>
      </c>
      <c r="D20" s="2" t="s">
        <v>55</v>
      </c>
      <c r="E20" s="2" t="s">
        <v>56</v>
      </c>
      <c r="F20" s="2" t="s">
        <v>57</v>
      </c>
      <c r="G20" s="36"/>
    </row>
    <row r="21" spans="1:7" x14ac:dyDescent="0.2">
      <c r="A21" s="24"/>
      <c r="B21" s="25"/>
      <c r="C21" s="25"/>
      <c r="D21" s="25"/>
      <c r="E21" s="25"/>
      <c r="F21" s="25"/>
      <c r="G21" s="25"/>
    </row>
    <row r="22" spans="1:7" x14ac:dyDescent="0.2">
      <c r="A22" s="15" t="s">
        <v>8</v>
      </c>
      <c r="B22" s="27">
        <v>0</v>
      </c>
      <c r="C22" s="27">
        <v>0</v>
      </c>
      <c r="D22" s="27">
        <f>B22+C22</f>
        <v>0</v>
      </c>
      <c r="E22" s="27">
        <v>0</v>
      </c>
      <c r="F22" s="27">
        <v>0</v>
      </c>
      <c r="G22" s="27">
        <f>D22-E22</f>
        <v>0</v>
      </c>
    </row>
    <row r="23" spans="1:7" x14ac:dyDescent="0.2">
      <c r="A23" s="15" t="s">
        <v>9</v>
      </c>
      <c r="B23" s="27">
        <v>0</v>
      </c>
      <c r="C23" s="27">
        <v>0</v>
      </c>
      <c r="D23" s="27">
        <f t="shared" ref="D23:D25" si="5">B23+C23</f>
        <v>0</v>
      </c>
      <c r="E23" s="27">
        <v>0</v>
      </c>
      <c r="F23" s="27">
        <v>0</v>
      </c>
      <c r="G23" s="27">
        <f t="shared" ref="G23:G25" si="6">D23-E23</f>
        <v>0</v>
      </c>
    </row>
    <row r="24" spans="1:7" x14ac:dyDescent="0.2">
      <c r="A24" s="15" t="s">
        <v>10</v>
      </c>
      <c r="B24" s="27">
        <v>0</v>
      </c>
      <c r="C24" s="27">
        <v>0</v>
      </c>
      <c r="D24" s="27">
        <f t="shared" si="5"/>
        <v>0</v>
      </c>
      <c r="E24" s="27">
        <v>0</v>
      </c>
      <c r="F24" s="27">
        <v>0</v>
      </c>
      <c r="G24" s="27">
        <f t="shared" si="6"/>
        <v>0</v>
      </c>
    </row>
    <row r="25" spans="1:7" x14ac:dyDescent="0.2">
      <c r="A25" s="15" t="s">
        <v>126</v>
      </c>
      <c r="B25" s="27">
        <v>0</v>
      </c>
      <c r="C25" s="27">
        <v>0</v>
      </c>
      <c r="D25" s="27">
        <f t="shared" si="5"/>
        <v>0</v>
      </c>
      <c r="E25" s="27">
        <v>0</v>
      </c>
      <c r="F25" s="27">
        <v>0</v>
      </c>
      <c r="G25" s="27">
        <f t="shared" si="6"/>
        <v>0</v>
      </c>
    </row>
    <row r="26" spans="1:7" x14ac:dyDescent="0.2">
      <c r="A26" s="15"/>
      <c r="B26" s="27"/>
      <c r="C26" s="27"/>
      <c r="D26" s="27"/>
      <c r="E26" s="27"/>
      <c r="F26" s="27"/>
      <c r="G26" s="27"/>
    </row>
    <row r="27" spans="1:7" x14ac:dyDescent="0.2">
      <c r="A27" s="8" t="s">
        <v>125</v>
      </c>
      <c r="B27" s="28">
        <f t="shared" ref="B27:G27" si="7">SUM(B22:B25)</f>
        <v>0</v>
      </c>
      <c r="C27" s="28">
        <f t="shared" si="7"/>
        <v>0</v>
      </c>
      <c r="D27" s="28">
        <f t="shared" si="7"/>
        <v>0</v>
      </c>
      <c r="E27" s="28">
        <f t="shared" si="7"/>
        <v>0</v>
      </c>
      <c r="F27" s="28">
        <f t="shared" si="7"/>
        <v>0</v>
      </c>
      <c r="G27" s="28">
        <f t="shared" si="7"/>
        <v>0</v>
      </c>
    </row>
    <row r="30" spans="1:7" ht="59.45" customHeight="1" x14ac:dyDescent="0.2">
      <c r="A30" s="40" t="s">
        <v>134</v>
      </c>
      <c r="B30" s="41"/>
      <c r="C30" s="41"/>
      <c r="D30" s="41"/>
      <c r="E30" s="41"/>
      <c r="F30" s="41"/>
      <c r="G30" s="42"/>
    </row>
    <row r="31" spans="1:7" x14ac:dyDescent="0.2">
      <c r="A31" s="23"/>
      <c r="B31" s="20"/>
      <c r="C31" s="21"/>
      <c r="D31" s="18" t="s">
        <v>59</v>
      </c>
      <c r="E31" s="21"/>
      <c r="F31" s="22"/>
      <c r="G31" s="35" t="s">
        <v>58</v>
      </c>
    </row>
    <row r="32" spans="1:7" ht="22.5" x14ac:dyDescent="0.2">
      <c r="A32" s="19" t="s">
        <v>53</v>
      </c>
      <c r="B32" s="2" t="s">
        <v>54</v>
      </c>
      <c r="C32" s="2" t="s">
        <v>117</v>
      </c>
      <c r="D32" s="2" t="s">
        <v>55</v>
      </c>
      <c r="E32" s="2" t="s">
        <v>56</v>
      </c>
      <c r="F32" s="2" t="s">
        <v>57</v>
      </c>
      <c r="G32" s="36"/>
    </row>
    <row r="33" spans="1:7" x14ac:dyDescent="0.2">
      <c r="A33" s="24"/>
      <c r="B33" s="25"/>
      <c r="C33" s="25"/>
      <c r="D33" s="25"/>
      <c r="E33" s="25"/>
      <c r="F33" s="25"/>
      <c r="G33" s="25"/>
    </row>
    <row r="34" spans="1:7" x14ac:dyDescent="0.2">
      <c r="A34" s="16" t="s">
        <v>12</v>
      </c>
      <c r="B34" s="27">
        <v>0</v>
      </c>
      <c r="C34" s="27">
        <v>0</v>
      </c>
      <c r="D34" s="27">
        <f t="shared" ref="D34:D46" si="8">B34+C34</f>
        <v>0</v>
      </c>
      <c r="E34" s="27">
        <v>0</v>
      </c>
      <c r="F34" s="27">
        <v>0</v>
      </c>
      <c r="G34" s="27">
        <f t="shared" ref="G34:G46" si="9">D34-E34</f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x14ac:dyDescent="0.2">
      <c r="A36" s="16" t="s">
        <v>11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13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x14ac:dyDescent="0.2">
      <c r="A40" s="16" t="s">
        <v>25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2.5" x14ac:dyDescent="0.2">
      <c r="A42" s="16" t="s">
        <v>26</v>
      </c>
      <c r="B42" s="27">
        <v>0</v>
      </c>
      <c r="C42" s="27">
        <v>0</v>
      </c>
      <c r="D42" s="27">
        <f t="shared" si="8"/>
        <v>0</v>
      </c>
      <c r="E42" s="27">
        <v>0</v>
      </c>
      <c r="F42" s="27">
        <v>0</v>
      </c>
      <c r="G42" s="27">
        <f t="shared" si="9"/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ht="22.5" x14ac:dyDescent="0.2">
      <c r="A44" s="16" t="s">
        <v>127</v>
      </c>
      <c r="B44" s="27">
        <v>0</v>
      </c>
      <c r="C44" s="27">
        <v>0</v>
      </c>
      <c r="D44" s="27">
        <f t="shared" ref="D44" si="10">B44+C44</f>
        <v>0</v>
      </c>
      <c r="E44" s="27">
        <v>0</v>
      </c>
      <c r="F44" s="27">
        <v>0</v>
      </c>
      <c r="G44" s="27">
        <f t="shared" ref="G44" si="11">D44-E44</f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14</v>
      </c>
      <c r="B46" s="27">
        <v>0</v>
      </c>
      <c r="C46" s="27">
        <v>0</v>
      </c>
      <c r="D46" s="27">
        <f t="shared" si="8"/>
        <v>0</v>
      </c>
      <c r="E46" s="27">
        <v>0</v>
      </c>
      <c r="F46" s="27">
        <v>0</v>
      </c>
      <c r="G46" s="27">
        <f t="shared" si="9"/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128</v>
      </c>
      <c r="B48" s="27">
        <v>0</v>
      </c>
      <c r="C48" s="27">
        <v>0</v>
      </c>
      <c r="D48" s="27">
        <f t="shared" ref="D48" si="12">B48+C48</f>
        <v>0</v>
      </c>
      <c r="E48" s="27">
        <v>0</v>
      </c>
      <c r="F48" s="27">
        <v>0</v>
      </c>
      <c r="G48" s="27">
        <f t="shared" ref="G48" si="13">D48-E48</f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8" t="s">
        <v>125</v>
      </c>
      <c r="B50" s="28">
        <v>6556855</v>
      </c>
      <c r="C50" s="28">
        <v>15000</v>
      </c>
      <c r="D50" s="28">
        <f t="shared" ref="D50:G50" si="14">SUM(D34:D48)</f>
        <v>0</v>
      </c>
      <c r="E50" s="28">
        <v>1378169.04</v>
      </c>
      <c r="F50" s="28">
        <v>1378169.04</v>
      </c>
      <c r="G50" s="28">
        <f t="shared" si="14"/>
        <v>0</v>
      </c>
    </row>
    <row r="52" spans="1:7" x14ac:dyDescent="0.2">
      <c r="A52" s="1" t="s">
        <v>118</v>
      </c>
    </row>
  </sheetData>
  <sheetProtection formatCells="0" formatColumns="0" formatRows="0" insertRows="0" deleteRows="0" autoFilter="0"/>
  <mergeCells count="9">
    <mergeCell ref="G3:G4"/>
    <mergeCell ref="A1:G1"/>
    <mergeCell ref="A17:G17"/>
    <mergeCell ref="G31:G32"/>
    <mergeCell ref="G19:G20"/>
    <mergeCell ref="A30:G30"/>
    <mergeCell ref="A2:G2"/>
    <mergeCell ref="A18:G18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132</v>
      </c>
      <c r="B1" s="41"/>
      <c r="C1" s="41"/>
      <c r="D1" s="41"/>
      <c r="E1" s="41"/>
      <c r="F1" s="41"/>
      <c r="G1" s="42"/>
    </row>
    <row r="2" spans="1:7" x14ac:dyDescent="0.2">
      <c r="A2" s="23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6546855</v>
      </c>
      <c r="C5" s="27">
        <v>15000</v>
      </c>
      <c r="D5" s="27">
        <f>B5+C5</f>
        <v>6561855</v>
      </c>
      <c r="E5" s="27">
        <v>1378169.04</v>
      </c>
      <c r="F5" s="27">
        <v>1378169.04</v>
      </c>
      <c r="G5" s="27">
        <f>D5-E5</f>
        <v>5183685.96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10000</v>
      </c>
      <c r="C7" s="27">
        <v>0</v>
      </c>
      <c r="D7" s="27">
        <f>B7+C7</f>
        <v>10000</v>
      </c>
      <c r="E7" s="27">
        <v>0</v>
      </c>
      <c r="F7" s="27">
        <v>0</v>
      </c>
      <c r="G7" s="27">
        <f>D7-E7</f>
        <v>10000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125</v>
      </c>
      <c r="B15" s="30">
        <f t="shared" ref="B15:G15" si="0">SUM(B5+B7+B9+B11+B13)</f>
        <v>6556855</v>
      </c>
      <c r="C15" s="30">
        <f t="shared" si="0"/>
        <v>15000</v>
      </c>
      <c r="D15" s="30">
        <f t="shared" si="0"/>
        <v>6571855</v>
      </c>
      <c r="E15" s="30">
        <f t="shared" si="0"/>
        <v>1378169.04</v>
      </c>
      <c r="F15" s="30">
        <f t="shared" si="0"/>
        <v>1378169.04</v>
      </c>
      <c r="G15" s="30">
        <f t="shared" si="0"/>
        <v>5193685.96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zoomScaleNormal="10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1" t="s">
        <v>131</v>
      </c>
      <c r="B1" s="41"/>
      <c r="C1" s="41"/>
      <c r="D1" s="41"/>
      <c r="E1" s="41"/>
      <c r="F1" s="41"/>
      <c r="G1" s="42"/>
    </row>
    <row r="2" spans="1:8" x14ac:dyDescent="0.2">
      <c r="A2" s="23"/>
      <c r="B2" s="40" t="s">
        <v>59</v>
      </c>
      <c r="C2" s="41"/>
      <c r="D2" s="41"/>
      <c r="E2" s="41"/>
      <c r="F2" s="42"/>
      <c r="G2" s="35" t="s">
        <v>58</v>
      </c>
    </row>
    <row r="3" spans="1:8" ht="24.95" customHeight="1" x14ac:dyDescent="0.2">
      <c r="A3" s="1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8" x14ac:dyDescent="0.2">
      <c r="A4" s="9" t="s">
        <v>60</v>
      </c>
      <c r="B4" s="31">
        <f>SUM(B5:B11)</f>
        <v>3411063.84</v>
      </c>
      <c r="C4" s="31">
        <f>SUM(C5:C11)</f>
        <v>0</v>
      </c>
      <c r="D4" s="31">
        <f>B4+C4</f>
        <v>3411063.84</v>
      </c>
      <c r="E4" s="31">
        <f>SUM(E5:E11)</f>
        <v>773067.03</v>
      </c>
      <c r="F4" s="31">
        <f>SUM(F5:F11)</f>
        <v>773067.03</v>
      </c>
      <c r="G4" s="31">
        <f>D4-E4</f>
        <v>2637996.8099999996</v>
      </c>
    </row>
    <row r="5" spans="1:8" x14ac:dyDescent="0.2">
      <c r="A5" s="11" t="s">
        <v>64</v>
      </c>
      <c r="B5" s="27">
        <v>1368324.02</v>
      </c>
      <c r="C5" s="27">
        <v>0</v>
      </c>
      <c r="D5" s="27">
        <f t="shared" ref="D5:D68" si="0">B5+C5</f>
        <v>1368324.02</v>
      </c>
      <c r="E5" s="27">
        <v>340418.4</v>
      </c>
      <c r="F5" s="27">
        <v>340418.4</v>
      </c>
      <c r="G5" s="27">
        <f t="shared" ref="G5:G68" si="1">D5-E5</f>
        <v>1027905.62</v>
      </c>
      <c r="H5" s="6">
        <v>1100</v>
      </c>
    </row>
    <row r="6" spans="1:8" x14ac:dyDescent="0.2">
      <c r="A6" s="11" t="s">
        <v>65</v>
      </c>
      <c r="B6" s="27">
        <v>1724634.74</v>
      </c>
      <c r="C6" s="27">
        <v>0</v>
      </c>
      <c r="D6" s="27">
        <f t="shared" si="0"/>
        <v>1724634.74</v>
      </c>
      <c r="E6" s="27">
        <v>416654.25</v>
      </c>
      <c r="F6" s="27">
        <v>416654.25</v>
      </c>
      <c r="G6" s="27">
        <f t="shared" si="1"/>
        <v>1307980.49</v>
      </c>
      <c r="H6" s="6">
        <v>1200</v>
      </c>
    </row>
    <row r="7" spans="1:8" x14ac:dyDescent="0.2">
      <c r="A7" s="11" t="s">
        <v>66</v>
      </c>
      <c r="B7" s="27">
        <v>204767.84</v>
      </c>
      <c r="C7" s="27">
        <v>0</v>
      </c>
      <c r="D7" s="27">
        <f t="shared" si="0"/>
        <v>204767.84</v>
      </c>
      <c r="E7" s="27">
        <v>15994.38</v>
      </c>
      <c r="F7" s="27">
        <v>15994.38</v>
      </c>
      <c r="G7" s="27">
        <f t="shared" si="1"/>
        <v>188773.46</v>
      </c>
      <c r="H7" s="6">
        <v>1300</v>
      </c>
    </row>
    <row r="8" spans="1:8" x14ac:dyDescent="0.2">
      <c r="A8" s="11" t="s">
        <v>33</v>
      </c>
      <c r="B8" s="27">
        <v>0</v>
      </c>
      <c r="C8" s="27">
        <v>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67</v>
      </c>
      <c r="B9" s="27">
        <v>113337.24</v>
      </c>
      <c r="C9" s="27">
        <v>0</v>
      </c>
      <c r="D9" s="27">
        <f t="shared" si="0"/>
        <v>113337.24</v>
      </c>
      <c r="E9" s="27">
        <v>0</v>
      </c>
      <c r="F9" s="27">
        <v>0</v>
      </c>
      <c r="G9" s="27">
        <f t="shared" si="1"/>
        <v>113337.24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68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120</v>
      </c>
      <c r="B12" s="32">
        <f>SUM(B13:B21)</f>
        <v>474500</v>
      </c>
      <c r="C12" s="32">
        <f>SUM(C13:C21)</f>
        <v>0</v>
      </c>
      <c r="D12" s="32">
        <f t="shared" si="0"/>
        <v>474500</v>
      </c>
      <c r="E12" s="32">
        <f>SUM(E13:E21)</f>
        <v>83616.59</v>
      </c>
      <c r="F12" s="32">
        <f>SUM(F13:F21)</f>
        <v>83616.59</v>
      </c>
      <c r="G12" s="32">
        <f t="shared" si="1"/>
        <v>390883.41000000003</v>
      </c>
      <c r="H12" s="10">
        <v>0</v>
      </c>
    </row>
    <row r="13" spans="1:8" x14ac:dyDescent="0.2">
      <c r="A13" s="11" t="s">
        <v>69</v>
      </c>
      <c r="B13" s="27">
        <v>204500</v>
      </c>
      <c r="C13" s="27">
        <v>0</v>
      </c>
      <c r="D13" s="27">
        <f t="shared" si="0"/>
        <v>204500</v>
      </c>
      <c r="E13" s="27">
        <v>39349.839999999997</v>
      </c>
      <c r="F13" s="27">
        <v>39349.839999999997</v>
      </c>
      <c r="G13" s="27">
        <f t="shared" si="1"/>
        <v>165150.16</v>
      </c>
      <c r="H13" s="6">
        <v>2100</v>
      </c>
    </row>
    <row r="14" spans="1:8" x14ac:dyDescent="0.2">
      <c r="A14" s="11" t="s">
        <v>70</v>
      </c>
      <c r="B14" s="27">
        <v>9000</v>
      </c>
      <c r="C14" s="27">
        <v>0</v>
      </c>
      <c r="D14" s="27">
        <f t="shared" si="0"/>
        <v>9000</v>
      </c>
      <c r="E14" s="27">
        <v>0</v>
      </c>
      <c r="F14" s="27">
        <v>0</v>
      </c>
      <c r="G14" s="27">
        <f t="shared" si="1"/>
        <v>9000</v>
      </c>
      <c r="H14" s="6">
        <v>2200</v>
      </c>
    </row>
    <row r="15" spans="1:8" x14ac:dyDescent="0.2">
      <c r="A15" s="11" t="s">
        <v>71</v>
      </c>
      <c r="B15" s="27">
        <v>0</v>
      </c>
      <c r="C15" s="27">
        <v>0</v>
      </c>
      <c r="D15" s="27">
        <f t="shared" si="0"/>
        <v>0</v>
      </c>
      <c r="E15" s="27">
        <v>0</v>
      </c>
      <c r="F15" s="27">
        <v>0</v>
      </c>
      <c r="G15" s="27">
        <f t="shared" si="1"/>
        <v>0</v>
      </c>
      <c r="H15" s="6">
        <v>2300</v>
      </c>
    </row>
    <row r="16" spans="1:8" x14ac:dyDescent="0.2">
      <c r="A16" s="11" t="s">
        <v>72</v>
      </c>
      <c r="B16" s="27">
        <v>153000</v>
      </c>
      <c r="C16" s="27">
        <v>0</v>
      </c>
      <c r="D16" s="27">
        <f t="shared" si="0"/>
        <v>153000</v>
      </c>
      <c r="E16" s="27">
        <v>30823.72</v>
      </c>
      <c r="F16" s="27">
        <v>30823.72</v>
      </c>
      <c r="G16" s="27">
        <f t="shared" si="1"/>
        <v>122176.28</v>
      </c>
      <c r="H16" s="6">
        <v>2400</v>
      </c>
    </row>
    <row r="17" spans="1:8" x14ac:dyDescent="0.2">
      <c r="A17" s="11" t="s">
        <v>73</v>
      </c>
      <c r="B17" s="27">
        <v>5000</v>
      </c>
      <c r="C17" s="27">
        <v>0</v>
      </c>
      <c r="D17" s="27">
        <f t="shared" si="0"/>
        <v>5000</v>
      </c>
      <c r="E17" s="27">
        <v>0</v>
      </c>
      <c r="F17" s="27">
        <v>0</v>
      </c>
      <c r="G17" s="27">
        <f t="shared" si="1"/>
        <v>5000</v>
      </c>
      <c r="H17" s="6">
        <v>2500</v>
      </c>
    </row>
    <row r="18" spans="1:8" x14ac:dyDescent="0.2">
      <c r="A18" s="11" t="s">
        <v>74</v>
      </c>
      <c r="B18" s="27">
        <v>50000</v>
      </c>
      <c r="C18" s="27">
        <v>0</v>
      </c>
      <c r="D18" s="27">
        <f t="shared" si="0"/>
        <v>50000</v>
      </c>
      <c r="E18" s="27">
        <v>13443.03</v>
      </c>
      <c r="F18" s="27">
        <v>13443.03</v>
      </c>
      <c r="G18" s="27">
        <f t="shared" si="1"/>
        <v>36556.97</v>
      </c>
      <c r="H18" s="6">
        <v>2600</v>
      </c>
    </row>
    <row r="19" spans="1:8" x14ac:dyDescent="0.2">
      <c r="A19" s="11" t="s">
        <v>75</v>
      </c>
      <c r="B19" s="27">
        <v>27000</v>
      </c>
      <c r="C19" s="27">
        <v>0</v>
      </c>
      <c r="D19" s="27">
        <f t="shared" si="0"/>
        <v>27000</v>
      </c>
      <c r="E19" s="27">
        <v>0</v>
      </c>
      <c r="F19" s="27">
        <v>0</v>
      </c>
      <c r="G19" s="27">
        <f t="shared" si="1"/>
        <v>27000</v>
      </c>
      <c r="H19" s="6">
        <v>2700</v>
      </c>
    </row>
    <row r="20" spans="1:8" x14ac:dyDescent="0.2">
      <c r="A20" s="11" t="s">
        <v>76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77</v>
      </c>
      <c r="B21" s="27">
        <v>26000</v>
      </c>
      <c r="C21" s="27">
        <v>0</v>
      </c>
      <c r="D21" s="27">
        <f t="shared" si="0"/>
        <v>26000</v>
      </c>
      <c r="E21" s="27">
        <v>0</v>
      </c>
      <c r="F21" s="27">
        <v>0</v>
      </c>
      <c r="G21" s="27">
        <f t="shared" si="1"/>
        <v>26000</v>
      </c>
      <c r="H21" s="6">
        <v>2900</v>
      </c>
    </row>
    <row r="22" spans="1:8" x14ac:dyDescent="0.2">
      <c r="A22" s="9" t="s">
        <v>61</v>
      </c>
      <c r="B22" s="32">
        <f>SUM(B23:B31)</f>
        <v>1401561.8099999998</v>
      </c>
      <c r="C22" s="32">
        <f>SUM(C23:C31)</f>
        <v>15000</v>
      </c>
      <c r="D22" s="32">
        <f t="shared" si="0"/>
        <v>1416561.8099999998</v>
      </c>
      <c r="E22" s="32">
        <f>SUM(E23:E31)</f>
        <v>206557.42</v>
      </c>
      <c r="F22" s="32">
        <f>SUM(F23:F31)</f>
        <v>206557.42</v>
      </c>
      <c r="G22" s="32">
        <f t="shared" si="1"/>
        <v>1210004.3899999999</v>
      </c>
      <c r="H22" s="10">
        <v>0</v>
      </c>
    </row>
    <row r="23" spans="1:8" x14ac:dyDescent="0.2">
      <c r="A23" s="11" t="s">
        <v>78</v>
      </c>
      <c r="B23" s="27">
        <v>113960</v>
      </c>
      <c r="C23" s="27">
        <v>0</v>
      </c>
      <c r="D23" s="27">
        <f t="shared" si="0"/>
        <v>113960</v>
      </c>
      <c r="E23" s="27">
        <v>40624</v>
      </c>
      <c r="F23" s="27">
        <v>40624</v>
      </c>
      <c r="G23" s="27">
        <f t="shared" si="1"/>
        <v>73336</v>
      </c>
      <c r="H23" s="6">
        <v>3100</v>
      </c>
    </row>
    <row r="24" spans="1:8" x14ac:dyDescent="0.2">
      <c r="A24" s="11" t="s">
        <v>79</v>
      </c>
      <c r="B24" s="27">
        <v>6600</v>
      </c>
      <c r="C24" s="27">
        <v>0</v>
      </c>
      <c r="D24" s="27">
        <f t="shared" si="0"/>
        <v>6600</v>
      </c>
      <c r="E24" s="27">
        <v>3000</v>
      </c>
      <c r="F24" s="27">
        <v>3000</v>
      </c>
      <c r="G24" s="27">
        <f t="shared" si="1"/>
        <v>3600</v>
      </c>
      <c r="H24" s="6">
        <v>3200</v>
      </c>
    </row>
    <row r="25" spans="1:8" x14ac:dyDescent="0.2">
      <c r="A25" s="11" t="s">
        <v>80</v>
      </c>
      <c r="B25" s="27">
        <v>70000</v>
      </c>
      <c r="C25" s="27">
        <v>0</v>
      </c>
      <c r="D25" s="27">
        <f t="shared" si="0"/>
        <v>70000</v>
      </c>
      <c r="E25" s="27">
        <v>13152.91</v>
      </c>
      <c r="F25" s="27">
        <v>13152.91</v>
      </c>
      <c r="G25" s="27">
        <f t="shared" si="1"/>
        <v>56847.09</v>
      </c>
      <c r="H25" s="6">
        <v>3300</v>
      </c>
    </row>
    <row r="26" spans="1:8" x14ac:dyDescent="0.2">
      <c r="A26" s="11" t="s">
        <v>81</v>
      </c>
      <c r="B26" s="27">
        <v>21500</v>
      </c>
      <c r="C26" s="27">
        <v>0</v>
      </c>
      <c r="D26" s="27">
        <f t="shared" si="0"/>
        <v>21500</v>
      </c>
      <c r="E26" s="27">
        <v>2680.8</v>
      </c>
      <c r="F26" s="27">
        <v>2680.8</v>
      </c>
      <c r="G26" s="27">
        <f t="shared" si="1"/>
        <v>18819.2</v>
      </c>
      <c r="H26" s="6">
        <v>3400</v>
      </c>
    </row>
    <row r="27" spans="1:8" x14ac:dyDescent="0.2">
      <c r="A27" s="11" t="s">
        <v>82</v>
      </c>
      <c r="B27" s="27">
        <v>128000</v>
      </c>
      <c r="C27" s="27">
        <v>0</v>
      </c>
      <c r="D27" s="27">
        <f t="shared" si="0"/>
        <v>128000</v>
      </c>
      <c r="E27" s="27">
        <v>32301.9</v>
      </c>
      <c r="F27" s="27">
        <v>32301.9</v>
      </c>
      <c r="G27" s="27">
        <f t="shared" si="1"/>
        <v>95698.1</v>
      </c>
      <c r="H27" s="6">
        <v>3500</v>
      </c>
    </row>
    <row r="28" spans="1:8" x14ac:dyDescent="0.2">
      <c r="A28" s="11" t="s">
        <v>129</v>
      </c>
      <c r="B28" s="27">
        <v>10000</v>
      </c>
      <c r="C28" s="27">
        <v>0</v>
      </c>
      <c r="D28" s="27">
        <f t="shared" si="0"/>
        <v>10000</v>
      </c>
      <c r="E28" s="27">
        <v>0</v>
      </c>
      <c r="F28" s="27">
        <v>0</v>
      </c>
      <c r="G28" s="27">
        <f t="shared" si="1"/>
        <v>10000</v>
      </c>
      <c r="H28" s="6">
        <v>3600</v>
      </c>
    </row>
    <row r="29" spans="1:8" x14ac:dyDescent="0.2">
      <c r="A29" s="11" t="s">
        <v>83</v>
      </c>
      <c r="B29" s="27">
        <v>25000</v>
      </c>
      <c r="C29" s="27">
        <v>0</v>
      </c>
      <c r="D29" s="27">
        <f t="shared" si="0"/>
        <v>25000</v>
      </c>
      <c r="E29" s="27">
        <v>0</v>
      </c>
      <c r="F29" s="27">
        <v>0</v>
      </c>
      <c r="G29" s="27">
        <f t="shared" si="1"/>
        <v>25000</v>
      </c>
      <c r="H29" s="6">
        <v>3700</v>
      </c>
    </row>
    <row r="30" spans="1:8" x14ac:dyDescent="0.2">
      <c r="A30" s="11" t="s">
        <v>84</v>
      </c>
      <c r="B30" s="27">
        <v>911081.38</v>
      </c>
      <c r="C30" s="27">
        <v>15000</v>
      </c>
      <c r="D30" s="27">
        <f t="shared" si="0"/>
        <v>926081.38</v>
      </c>
      <c r="E30" s="27">
        <v>90204.81</v>
      </c>
      <c r="F30" s="27">
        <v>90204.81</v>
      </c>
      <c r="G30" s="27">
        <f t="shared" si="1"/>
        <v>835876.57000000007</v>
      </c>
      <c r="H30" s="6">
        <v>3800</v>
      </c>
    </row>
    <row r="31" spans="1:8" x14ac:dyDescent="0.2">
      <c r="A31" s="11" t="s">
        <v>18</v>
      </c>
      <c r="B31" s="27">
        <v>115420.43</v>
      </c>
      <c r="C31" s="27">
        <v>0</v>
      </c>
      <c r="D31" s="27">
        <f t="shared" si="0"/>
        <v>115420.43</v>
      </c>
      <c r="E31" s="27">
        <v>24593</v>
      </c>
      <c r="F31" s="27">
        <v>24593</v>
      </c>
      <c r="G31" s="27">
        <f t="shared" si="1"/>
        <v>90827.43</v>
      </c>
      <c r="H31" s="6">
        <v>3900</v>
      </c>
    </row>
    <row r="32" spans="1:8" x14ac:dyDescent="0.2">
      <c r="A32" s="9" t="s">
        <v>121</v>
      </c>
      <c r="B32" s="32">
        <f>SUM(B33:B41)</f>
        <v>1259729.3500000001</v>
      </c>
      <c r="C32" s="32">
        <f>SUM(C33:C41)</f>
        <v>0</v>
      </c>
      <c r="D32" s="32">
        <f t="shared" si="0"/>
        <v>1259729.3500000001</v>
      </c>
      <c r="E32" s="32">
        <f>SUM(E33:E41)</f>
        <v>314928</v>
      </c>
      <c r="F32" s="32">
        <f>SUM(F33:F41)</f>
        <v>314928</v>
      </c>
      <c r="G32" s="32">
        <f t="shared" si="1"/>
        <v>944801.35000000009</v>
      </c>
      <c r="H32" s="10">
        <v>0</v>
      </c>
    </row>
    <row r="33" spans="1:8" x14ac:dyDescent="0.2">
      <c r="A33" s="11" t="s">
        <v>85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86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87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88</v>
      </c>
      <c r="B36" s="27">
        <v>1259729.3500000001</v>
      </c>
      <c r="C36" s="27">
        <v>0</v>
      </c>
      <c r="D36" s="27">
        <f t="shared" si="0"/>
        <v>1259729.3500000001</v>
      </c>
      <c r="E36" s="27">
        <v>314928</v>
      </c>
      <c r="F36" s="27">
        <v>314928</v>
      </c>
      <c r="G36" s="27">
        <f t="shared" si="1"/>
        <v>944801.35000000009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89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90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91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122</v>
      </c>
      <c r="B42" s="32">
        <f>SUM(B43:B51)</f>
        <v>10000</v>
      </c>
      <c r="C42" s="32">
        <f>SUM(C43:C51)</f>
        <v>0</v>
      </c>
      <c r="D42" s="32">
        <f t="shared" si="0"/>
        <v>10000</v>
      </c>
      <c r="E42" s="32">
        <f>SUM(E43:E51)</f>
        <v>0</v>
      </c>
      <c r="F42" s="32">
        <f>SUM(F43:F51)</f>
        <v>0</v>
      </c>
      <c r="G42" s="32">
        <f t="shared" si="1"/>
        <v>10000</v>
      </c>
      <c r="H42" s="10">
        <v>0</v>
      </c>
    </row>
    <row r="43" spans="1:8" x14ac:dyDescent="0.2">
      <c r="A43" s="3" t="s">
        <v>92</v>
      </c>
      <c r="B43" s="27">
        <v>10000</v>
      </c>
      <c r="C43" s="27">
        <v>0</v>
      </c>
      <c r="D43" s="27">
        <f t="shared" si="0"/>
        <v>10000</v>
      </c>
      <c r="E43" s="27">
        <v>0</v>
      </c>
      <c r="F43" s="27">
        <v>0</v>
      </c>
      <c r="G43" s="27">
        <f t="shared" si="1"/>
        <v>10000</v>
      </c>
      <c r="H43" s="6">
        <v>5100</v>
      </c>
    </row>
    <row r="44" spans="1:8" x14ac:dyDescent="0.2">
      <c r="A44" s="11" t="s">
        <v>93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94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95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96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97</v>
      </c>
      <c r="B48" s="27">
        <v>0</v>
      </c>
      <c r="C48" s="27">
        <v>0</v>
      </c>
      <c r="D48" s="27">
        <f t="shared" si="0"/>
        <v>0</v>
      </c>
      <c r="E48" s="27">
        <v>0</v>
      </c>
      <c r="F48" s="27">
        <v>0</v>
      </c>
      <c r="G48" s="27">
        <f t="shared" si="1"/>
        <v>0</v>
      </c>
      <c r="H48" s="6">
        <v>5600</v>
      </c>
    </row>
    <row r="49" spans="1:8" x14ac:dyDescent="0.2">
      <c r="A49" s="11" t="s">
        <v>98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99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100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62</v>
      </c>
      <c r="B52" s="32">
        <f>SUM(B53:B55)</f>
        <v>0</v>
      </c>
      <c r="C52" s="32">
        <f>SUM(C53:C55)</f>
        <v>0</v>
      </c>
      <c r="D52" s="32">
        <f t="shared" si="0"/>
        <v>0</v>
      </c>
      <c r="E52" s="32">
        <f>SUM(E53:E55)</f>
        <v>0</v>
      </c>
      <c r="F52" s="32">
        <f>SUM(F53:F55)</f>
        <v>0</v>
      </c>
      <c r="G52" s="32">
        <f t="shared" si="1"/>
        <v>0</v>
      </c>
      <c r="H52" s="10">
        <v>0</v>
      </c>
    </row>
    <row r="53" spans="1:8" x14ac:dyDescent="0.2">
      <c r="A53" s="11" t="s">
        <v>101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102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103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123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130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104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105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106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107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108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109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124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63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110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112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113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114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115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116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125</v>
      </c>
      <c r="B76" s="30">
        <f t="shared" ref="B76:G76" si="4">SUM(B4+B12+B22+B32+B42+B52+B56+B64+B68)</f>
        <v>6556855</v>
      </c>
      <c r="C76" s="30">
        <f t="shared" si="4"/>
        <v>15000</v>
      </c>
      <c r="D76" s="30">
        <f t="shared" si="4"/>
        <v>6571855</v>
      </c>
      <c r="E76" s="30">
        <f t="shared" si="4"/>
        <v>1378169.04</v>
      </c>
      <c r="F76" s="30">
        <f t="shared" si="4"/>
        <v>1378169.04</v>
      </c>
      <c r="G76" s="30">
        <f t="shared" si="4"/>
        <v>5193685.959999999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activeCell="B2" sqref="B2:F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135</v>
      </c>
      <c r="B1" s="41"/>
      <c r="C1" s="41"/>
      <c r="D1" s="41"/>
      <c r="E1" s="41"/>
      <c r="F1" s="41"/>
      <c r="G1" s="42"/>
    </row>
    <row r="2" spans="1:7" x14ac:dyDescent="0.2">
      <c r="A2" s="23"/>
      <c r="B2" s="40" t="s">
        <v>59</v>
      </c>
      <c r="C2" s="41"/>
      <c r="D2" s="41"/>
      <c r="E2" s="41"/>
      <c r="F2" s="42"/>
      <c r="G2" s="35" t="s">
        <v>58</v>
      </c>
    </row>
    <row r="3" spans="1:7" ht="24.95" customHeight="1" x14ac:dyDescent="0.2">
      <c r="A3" s="19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5683573.6200000001</v>
      </c>
      <c r="C5" s="32">
        <f t="shared" si="0"/>
        <v>0</v>
      </c>
      <c r="D5" s="32">
        <f t="shared" si="0"/>
        <v>5683573.6200000001</v>
      </c>
      <c r="E5" s="32">
        <f t="shared" si="0"/>
        <v>1287987.24</v>
      </c>
      <c r="F5" s="32">
        <f t="shared" si="0"/>
        <v>1287987.24</v>
      </c>
      <c r="G5" s="32">
        <f t="shared" si="0"/>
        <v>4395586.38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119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5683573.6200000001</v>
      </c>
      <c r="C10" s="27">
        <v>0</v>
      </c>
      <c r="D10" s="27">
        <f t="shared" si="1"/>
        <v>5683573.6200000001</v>
      </c>
      <c r="E10" s="27">
        <v>1287987.24</v>
      </c>
      <c r="F10" s="27">
        <v>1287987.24</v>
      </c>
      <c r="G10" s="27">
        <f t="shared" si="2"/>
        <v>4395586.38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873281.38</v>
      </c>
      <c r="C15" s="32">
        <f t="shared" si="3"/>
        <v>15000</v>
      </c>
      <c r="D15" s="32">
        <f t="shared" si="3"/>
        <v>888281.38</v>
      </c>
      <c r="E15" s="32">
        <f t="shared" si="3"/>
        <v>90181.8</v>
      </c>
      <c r="F15" s="32">
        <f t="shared" si="3"/>
        <v>90181.8</v>
      </c>
      <c r="G15" s="32">
        <f t="shared" si="3"/>
        <v>798099.58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873281.38</v>
      </c>
      <c r="C19" s="27">
        <v>15000</v>
      </c>
      <c r="D19" s="27">
        <f t="shared" si="5"/>
        <v>888281.38</v>
      </c>
      <c r="E19" s="27">
        <v>90181.8</v>
      </c>
      <c r="F19" s="27">
        <v>90181.8</v>
      </c>
      <c r="G19" s="27">
        <f t="shared" si="4"/>
        <v>798099.58</v>
      </c>
    </row>
    <row r="20" spans="1:7" x14ac:dyDescent="0.2">
      <c r="A20" s="17" t="s">
        <v>44</v>
      </c>
      <c r="B20" s="27">
        <v>0</v>
      </c>
      <c r="C20" s="27">
        <v>0</v>
      </c>
      <c r="D20" s="27">
        <f t="shared" si="5"/>
        <v>0</v>
      </c>
      <c r="E20" s="27">
        <v>0</v>
      </c>
      <c r="F20" s="27">
        <v>0</v>
      </c>
      <c r="G20" s="27">
        <f t="shared" si="4"/>
        <v>0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125</v>
      </c>
      <c r="B41" s="28">
        <f t="shared" ref="B41:G41" si="12">SUM(B35+B24+B15+B5)</f>
        <v>6556855</v>
      </c>
      <c r="C41" s="28">
        <f t="shared" si="12"/>
        <v>15000</v>
      </c>
      <c r="D41" s="28">
        <f t="shared" si="12"/>
        <v>6571855</v>
      </c>
      <c r="E41" s="28">
        <f t="shared" si="12"/>
        <v>1378169.04</v>
      </c>
      <c r="F41" s="28">
        <f t="shared" si="12"/>
        <v>1378169.04</v>
      </c>
      <c r="G41" s="28">
        <f t="shared" si="12"/>
        <v>5193685.96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2025-04-22T18:58:59Z</cp:lastPrinted>
  <dcterms:created xsi:type="dcterms:W3CDTF">2014-02-10T03:37:14Z</dcterms:created>
  <dcterms:modified xsi:type="dcterms:W3CDTF">2025-04-23T16:43:53Z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