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42024\"/>
    </mc:Choice>
  </mc:AlternateContent>
  <xr:revisionPtr revIDLastSave="0" documentId="13_ncr:1_{14FF3E72-2C7D-4BE8-B5EE-39D1A140F008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  <workbookView visibility="hidden" xWindow="-120" yWindow="-120" windowWidth="29040" windowHeight="15720" firstSheet="7" activeTab="7" xr2:uid="{00000000-000D-0000-FFFF-FFFF01000000}"/>
    <workbookView visibility="hidden" xWindow="-120" yWindow="-120" windowWidth="29040" windowHeight="15720" xr2:uid="{00000000-000D-0000-FFFF-FFFF02000000}"/>
    <workbookView xWindow="-120" yWindow="-120" windowWidth="29040" windowHeight="15720" activeTab="7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4" i="62" l="1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136" i="62"/>
  <c r="C136" i="62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D8" i="62" l="1"/>
  <c r="D20" i="62" s="1"/>
  <c r="D47" i="62" s="1"/>
  <c r="C20" i="62"/>
  <c r="C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<sst xmlns="http://schemas.openxmlformats.org/spreadsheetml/2006/main" count="837" uniqueCount="593">
  <si>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</si>
  <si>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</si>
  <si>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</si>
  <si>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</si>
  <si>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</si>
  <si>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</si>
  <si>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</si>
  <si>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</si>
  <si>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</si>
  <si>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</si>
  <si>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</si>
  <si>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</si>
  <si>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</si>
  <si>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</si>
  <si>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</si>
  <si>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</si>
  <si>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</si>
  <si>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</si>
  <si>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</si>
  <si>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</si>
  <si>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</si>
  <si>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</si>
  <si>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</si>
  <si>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</si>
  <si>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</si>
  <si>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</si>
  <si>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</si>
  <si>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</si>
  <si>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</si>
  <si>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</si>
  <si>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</si>
  <si>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</si>
  <si>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</si>
  <si>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</si>
  <si>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</si>
  <si>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</si>
  <si>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</si>
  <si>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</si>
  <si>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</si>
  <si>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</si>
  <si>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</si>
  <si>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</si>
  <si>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</si>
  <si>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</si>
  <si>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</si>
  <si>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</si>
  <si>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</si>
  <si>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</si>
  <si>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</si>
  <si>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</si>
  <si>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</si>
  <si>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</si>
  <si>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</si>
  <si>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</si>
  <si>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</si>
  <si>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</si>
  <si>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</si>
  <si>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</si>
  <si>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</si>
  <si>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</si>
  <si>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</si>
  <si>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</si>
  <si>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</si>
  <si>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</si>
  <si>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</si>
  <si>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</si>
  <si>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</si>
  <si>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</si>
  <si>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</si>
  <si>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</si>
  <si>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</si>
  <si>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</si>
  <si>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</si>
  <si>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</si>
  <si>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</si>
  <si>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</si>
  <si>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</si>
  <si>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</si>
  <si>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</si>
  <si>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</si>
  <si>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</si>
  <si>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</si>
  <si>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</si>
  <si>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</si>
  <si>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</si>
  <si>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</si>
  <si>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</si>
  <si>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</si>
  <si>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</si>
  <si>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</si>
  <si>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</si>
  <si>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</si>
  <si>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</si>
  <si>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</si>
  <si>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</si>
  <si>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</si>
  <si>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</si>
  <si>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</si>
  <si>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</si>
  <si>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</si>
  <si>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</si>
  <si>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</si>
  <si>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</si>
  <si>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</si>
  <si>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</si>
  <si>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</si>
  <si>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</si>
  <si>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</si>
  <si>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</si>
  <si>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</si>
  <si>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</si>
  <si>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</si>
  <si>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</si>
  <si>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</si>
  <si>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</si>
  <si>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</si>
  <si>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</si>
  <si>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</si>
  <si>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</si>
  <si>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</si>
  <si>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</si>
  <si>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</si>
  <si>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</si>
  <si>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</si>
  <si>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</si>
  <si>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</si>
  <si>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</si>
  <si>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</si>
  <si>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</si>
  <si>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</si>
  <si>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</si>
  <si>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</si>
  <si>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</si>
  <si>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</si>
  <si>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</si>
  <si>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</si>
  <si>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</si>
  <si>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</si>
  <si>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</si>
  <si>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</si>
  <si>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</si>
  <si>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</si>
  <si>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</si>
  <si>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</si>
  <si>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</si>
  <si>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</si>
  <si>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</si>
  <si>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</si>
  <si>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</si>
  <si>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</si>
  <si>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</si>
  <si>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</si>
  <si>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</si>
  <si>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</si>
  <si>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</si>
  <si>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</si>
  <si>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</si>
  <si>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</si>
  <si>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</si>
  <si>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</si>
  <si>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</si>
  <si>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</si>
  <si>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</si>
  <si>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</si>
  <si>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</si>
  <si>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</si>
  <si>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</si>
  <si>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</si>
  <si>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</si>
  <si>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</si>
  <si>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</si>
  <si>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</si>
  <si>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</si>
  <si>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</si>
  <si>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</si>
  <si>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</si>
  <si>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</si>
  <si>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</si>
  <si>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</si>
  <si>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</si>
  <si>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</si>
  <si>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</si>
  <si>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</si>
  <si>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</si>
  <si>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</si>
  <si>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</si>
  <si>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</si>
  <si>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</si>
  <si>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</si>
  <si>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</si>
  <si>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</si>
  <si>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</si>
  <si>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</si>
  <si>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</si>
  <si>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</si>
  <si>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</si>
  <si>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</si>
  <si>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</si>
  <si>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</si>
  <si>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</si>
  <si>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</si>
  <si>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</si>
  <si>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</si>
  <si>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</si>
  <si>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</si>
  <si>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</si>
  <si>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</si>
  <si>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</si>
  <si>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</si>
  <si>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</si>
  <si>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</si>
  <si>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</si>
  <si>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</si>
  <si>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</si>
  <si>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</si>
  <si>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</si>
  <si>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</si>
  <si>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</si>
  <si>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</si>
  <si>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</si>
  <si>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</si>
  <si>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</si>
  <si>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</si>
  <si>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</si>
  <si>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</si>
  <si>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</si>
  <si>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</si>
  <si>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</si>
  <si>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</si>
  <si>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</si>
  <si>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</si>
  <si>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</si>
  <si>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</si>
  <si>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</si>
  <si>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</si>
  <si>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</si>
  <si>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</si>
  <si>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</si>
  <si>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</si>
  <si>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</si>
  <si>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</si>
  <si>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</si>
  <si>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</si>
  <si>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</si>
  <si>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</si>
  <si>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</si>
  <si>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</si>
  <si>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</si>
  <si>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</si>
  <si>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</si>
  <si>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</si>
  <si>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</si>
  <si>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</si>
  <si>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</si>
  <si>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</si>
  <si>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</si>
  <si>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</si>
  <si>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</si>
  <si>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</si>
  <si>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</si>
  <si>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</si>
  <si>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</si>
  <si>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</si>
  <si>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</si>
  <si>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</si>
  <si>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</si>
  <si>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</si>
  <si>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</si>
  <si>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</si>
  <si>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</si>
  <si>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</si>
  <si>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</si>
  <si>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</si>
  <si>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</si>
  <si>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</si>
  <si>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</si>
  <si>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</si>
  <si>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</si>
  <si>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</si>
  <si>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</si>
  <si>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</si>
  <si>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</si>
  <si>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</si>
  <si>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</si>
  <si>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</si>
  <si>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</si>
  <si>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</si>
  <si>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</si>
  <si>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</si>
  <si>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</si>
  <si>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</si>
  <si>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</si>
  <si>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</si>
  <si>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</si>
  <si>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</si>
  <si>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</si>
  <si>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</si>
  <si>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</si>
  <si>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</si>
  <si>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</si>
  <si>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</si>
  <si>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</si>
  <si>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</si>
  <si>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</si>
  <si>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</si>
  <si>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</si>
  <si>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</si>
  <si>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</si>
  <si>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</si>
  <si>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</si>
  <si>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</si>
  <si>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</si>
  <si>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</si>
  <si>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</si>
  <si>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</si>
  <si>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</si>
  <si>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</si>
  <si>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</si>
  <si>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</si>
  <si>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</si>
  <si>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</si>
  <si>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</si>
  <si>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</si>
  <si>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</si>
  <si>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</si>
  <si>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</si>
  <si>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</si>
  <si>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</si>
  <si>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</si>
  <si>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</si>
  <si>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</si>
  <si>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</si>
  <si>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</si>
  <si>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</si>
  <si>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</si>
  <si>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</si>
  <si>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</si>
  <si>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</si>
  <si>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</si>
  <si>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</si>
  <si>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</si>
  <si>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</si>
  <si>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</si>
  <si>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</si>
  <si>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</si>
  <si>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</si>
  <si>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</si>
  <si>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</si>
  <si>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</si>
  <si>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</si>
  <si>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</si>
  <si>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</si>
  <si>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</si>
  <si>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</si>
  <si>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</si>
  <si>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</si>
  <si>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</si>
  <si>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</si>
  <si>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</si>
  <si>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</si>
  <si>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</si>
  <si>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</si>
  <si>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</si>
  <si>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</si>
  <si>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</si>
  <si>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</si>
  <si>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</si>
  <si>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</si>
  <si>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</si>
  <si>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</si>
  <si>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</si>
  <si>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</si>
  <si>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</si>
  <si>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</si>
  <si>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</si>
  <si>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</si>
  <si>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</si>
  <si>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</si>
  <si>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</si>
  <si>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</si>
  <si>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</si>
  <si>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</si>
  <si>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</si>
  <si>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</si>
  <si>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</si>
  <si>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</si>
  <si>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</si>
  <si>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</si>
  <si>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</si>
  <si>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</si>
  <si>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</si>
  <si>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</si>
  <si>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</si>
  <si>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</si>
  <si>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</si>
  <si>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</si>
  <si>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</si>
  <si>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</si>
  <si>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</si>
  <si>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</si>
  <si>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</si>
  <si>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</si>
  <si>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</si>
  <si>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</si>
  <si>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</si>
  <si>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</si>
  <si>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</si>
  <si>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</si>
  <si>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</si>
  <si>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</si>
  <si>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</si>
  <si>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</si>
  <si>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</si>
  <si>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</si>
  <si>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</si>
  <si>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</si>
  <si>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</si>
  <si>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</si>
  <si>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</si>
  <si>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</si>
  <si>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</si>
  <si>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</si>
  <si>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</si>
  <si>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</si>
  <si>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</si>
  <si>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</si>
  <si>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</si>
  <si>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</si>
  <si>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</si>
  <si>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</si>
  <si>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</si>
  <si>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</si>
  <si>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</si>
  <si>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</si>
  <si>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</si>
  <si>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</si>
  <si>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</si>
  <si>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</si>
  <si>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</si>
  <si>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</si>
  <si>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</si>
  <si>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</si>
  <si>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</si>
  <si>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</si>
  <si>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</si>
  <si>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</si>
  <si>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</si>
  <si>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</si>
  <si>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</si>
  <si>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</si>
  <si>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</si>
  <si>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</si>
  <si>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</si>
  <si>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</si>
  <si>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</si>
  <si>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</si>
  <si>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</si>
  <si>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</si>
  <si>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</si>
  <si>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</si>
  <si>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</si>
  <si>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</si>
  <si>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</si>
  <si>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</si>
  <si>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</si>
  <si>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</si>
  <si>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</si>
  <si>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</si>
  <si>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</si>
  <si>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</si>
  <si>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</si>
  <si>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</si>
  <si>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</si>
  <si>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</si>
  <si>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</si>
  <si>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</si>
  <si>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</si>
  <si>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</si>
  <si>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</si>
  <si>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</si>
  <si>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</si>
  <si>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</si>
  <si>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</si>
  <si>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</si>
  <si>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</si>
  <si>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</si>
  <si>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</si>
  <si>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</si>
  <si>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</si>
  <si>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</si>
  <si>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</si>
  <si>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</si>
  <si>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</si>
  <si>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</si>
  <si>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</si>
  <si>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</si>
  <si>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</si>
  <si>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</si>
  <si>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</si>
  <si>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</si>
  <si>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</si>
  <si>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</si>
  <si>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</si>
  <si>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</si>
  <si>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</si>
  <si>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</si>
  <si>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</si>
  <si>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</si>
  <si>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</si>
  <si>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</si>
  <si>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</si>
  <si>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</si>
  <si>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</si>
  <si>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</si>
  <si>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</si>
  <si>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</si>
  <si>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</si>
  <si>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</si>
  <si>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</si>
  <si>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</si>
  <si>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</si>
  <si>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</si>
  <si>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</si>
  <si>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</si>
  <si>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</si>
  <si>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</si>
  <si>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</si>
  <si>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</si>
  <si>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</si>
  <si>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</si>
  <si>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</si>
  <si>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</si>
  <si>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</si>
  <si>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</si>
  <si>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</si>
  <si>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</si>
  <si>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</si>
  <si>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</si>
  <si>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</si>
  <si>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</si>
  <si>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</si>
  <si>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</si>
  <si>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</si>
  <si>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</si>
  <si>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</si>
  <si>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</si>
  <si>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</si>
  <si>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</si>
  <si>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</si>
  <si>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</si>
  <si>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</si>
  <si>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</si>
  <si>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</si>
  <si>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</si>
  <si>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</si>
  <si>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</si>
  <si>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</si>
  <si>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</si>
  <si>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</si>
  <si>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</si>
  <si>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</si>
  <si>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</si>
  <si>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</si>
  <si>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</si>
  <si>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</si>
  <si>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</si>
  <si>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</si>
  <si>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</si>
  <si>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</si>
  <si>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</si>
  <si>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</si>
  <si>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</si>
  <si>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</si>
  <si>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</si>
  <si>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</si>
  <si>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</si>
  <si>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</si>
  <si>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</si>
  <si>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</si>
  <si>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</si>
  <si>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</si>
  <si>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</si>
  <si>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</si>
  <si>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</si>
  <si>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</si>
  <si>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MUNICIPIO DE ACAMBARO, GTO. 2024</t>
  </si>
  <si>
    <t>DEL 01 DE ENERO DEL 2024 AL 31 DE DICIEMBRE DEL 2024</t>
  </si>
  <si>
    <t>LIC. CLAUDIA SILVA CAMPOS                                                      C.P. Y LIC. CLAUDIA SALINAS CERVANTES</t>
  </si>
  <si>
    <t>PRESIDENTE MUNICIPAL                                                                  TESORERO MUNICIPAL</t>
  </si>
  <si>
    <t xml:space="preserve">Bajo protesta de decir verdad declaramos que los Estados Financieros y sus notas, son razonablemente correctos </t>
  </si>
  <si>
    <t>y son responsabilidad del emisor</t>
  </si>
  <si>
    <t>Lic. Claudia Silva Campos                                         C.P. y Lic. Claudia Salinas Cervantes</t>
  </si>
  <si>
    <t>Presidenta Municipal                              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</si>
</sst>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7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58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H54" sqref="H54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7" t="s">
        <v>585</v>
      </c>
      <c r="B1" s="108"/>
      <c r="C1" s="109" t="s">
        <v>0</v>
      </c>
      <c r="D1" s="110">
        <v>2024</v>
      </c>
    </row>
    <row r="2" spans="1:4" ht="11.25" customHeight="1" x14ac:dyDescent="0.2">
      <c r="A2" s="111" t="s">
        <v>1</v>
      </c>
      <c r="B2" s="103"/>
      <c r="C2" s="112" t="s">
        <v>2</v>
      </c>
      <c r="D2" s="113" t="s">
        <v>526</v>
      </c>
    </row>
    <row r="3" spans="1:4" ht="11.25" customHeight="1" x14ac:dyDescent="0.2">
      <c r="A3" s="111" t="s">
        <v>586</v>
      </c>
      <c r="B3" s="103"/>
      <c r="C3" s="112" t="s">
        <v>3</v>
      </c>
      <c r="D3" s="114">
        <v>4</v>
      </c>
    </row>
    <row r="4" spans="1:4" ht="11.25" customHeight="1" x14ac:dyDescent="0.2">
      <c r="A4" s="115" t="s">
        <v>4</v>
      </c>
      <c r="B4" s="104"/>
      <c r="C4" s="104"/>
      <c r="D4" s="116"/>
    </row>
    <row r="5" spans="1:4" ht="15" customHeight="1" x14ac:dyDescent="0.2">
      <c r="A5" s="105" t="s">
        <v>5</v>
      </c>
      <c r="B5" s="106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3" t="s">
        <v>529</v>
      </c>
    </row>
    <row r="11" spans="1:4" x14ac:dyDescent="0.2">
      <c r="A11" s="37" t="s">
        <v>38</v>
      </c>
      <c r="B11" s="143" t="s">
        <v>40</v>
      </c>
    </row>
    <row r="12" spans="1:4" x14ac:dyDescent="0.2">
      <c r="A12" s="37" t="s">
        <v>9</v>
      </c>
      <c r="B12" s="143" t="s">
        <v>10</v>
      </c>
    </row>
    <row r="13" spans="1:4" x14ac:dyDescent="0.2">
      <c r="A13" s="37" t="s">
        <v>11</v>
      </c>
      <c r="B13" s="143" t="s">
        <v>12</v>
      </c>
    </row>
    <row r="14" spans="1:4" x14ac:dyDescent="0.2">
      <c r="A14" s="37" t="s">
        <v>13</v>
      </c>
      <c r="B14" s="143" t="s">
        <v>14</v>
      </c>
    </row>
    <row r="15" spans="1:4" x14ac:dyDescent="0.2">
      <c r="A15" s="37" t="s">
        <v>15</v>
      </c>
      <c r="B15" s="143" t="s">
        <v>16</v>
      </c>
    </row>
    <row r="16" spans="1:4" x14ac:dyDescent="0.2">
      <c r="A16" s="37" t="s">
        <v>17</v>
      </c>
      <c r="B16" s="143" t="s">
        <v>18</v>
      </c>
    </row>
    <row r="17" spans="1:2" x14ac:dyDescent="0.2">
      <c r="A17" s="37" t="s">
        <v>19</v>
      </c>
      <c r="B17" s="143" t="s">
        <v>20</v>
      </c>
    </row>
    <row r="18" spans="1:2" x14ac:dyDescent="0.2">
      <c r="A18" s="37" t="s">
        <v>21</v>
      </c>
      <c r="B18" s="143" t="s">
        <v>22</v>
      </c>
    </row>
    <row r="19" spans="1:2" x14ac:dyDescent="0.2">
      <c r="A19" s="37" t="s">
        <v>23</v>
      </c>
      <c r="B19" s="143" t="s">
        <v>24</v>
      </c>
    </row>
    <row r="20" spans="1:2" x14ac:dyDescent="0.2">
      <c r="A20" s="37" t="s">
        <v>25</v>
      </c>
      <c r="B20" s="143" t="s">
        <v>26</v>
      </c>
    </row>
    <row r="21" spans="1:2" x14ac:dyDescent="0.2">
      <c r="A21" s="37" t="s">
        <v>27</v>
      </c>
      <c r="B21" s="143" t="s">
        <v>28</v>
      </c>
    </row>
    <row r="22" spans="1:2" x14ac:dyDescent="0.2">
      <c r="A22" s="37" t="s">
        <v>29</v>
      </c>
      <c r="B22" s="143" t="s">
        <v>30</v>
      </c>
    </row>
    <row r="23" spans="1:2" x14ac:dyDescent="0.2">
      <c r="A23" s="37" t="s">
        <v>31</v>
      </c>
      <c r="B23" s="143" t="s">
        <v>32</v>
      </c>
    </row>
    <row r="24" spans="1:2" x14ac:dyDescent="0.2">
      <c r="A24" s="37" t="s">
        <v>33</v>
      </c>
      <c r="B24" s="143" t="s">
        <v>34</v>
      </c>
    </row>
    <row r="25" spans="1:2" x14ac:dyDescent="0.2">
      <c r="A25" s="37" t="s">
        <v>35</v>
      </c>
      <c r="B25" s="143" t="s">
        <v>551</v>
      </c>
    </row>
    <row r="26" spans="1:2" x14ac:dyDescent="0.2">
      <c r="A26" s="37" t="s">
        <v>536</v>
      </c>
      <c r="B26" s="143" t="s">
        <v>537</v>
      </c>
    </row>
    <row r="27" spans="1:2" x14ac:dyDescent="0.2">
      <c r="A27" s="37" t="s">
        <v>553</v>
      </c>
      <c r="B27" s="143" t="s">
        <v>552</v>
      </c>
    </row>
    <row r="28" spans="1:2" x14ac:dyDescent="0.2">
      <c r="A28" s="37" t="s">
        <v>41</v>
      </c>
      <c r="B28" s="143" t="s">
        <v>42</v>
      </c>
    </row>
    <row r="29" spans="1:2" x14ac:dyDescent="0.2">
      <c r="A29" s="37" t="s">
        <v>43</v>
      </c>
      <c r="B29" s="143" t="s">
        <v>44</v>
      </c>
    </row>
    <row r="30" spans="1:2" x14ac:dyDescent="0.2">
      <c r="A30" s="37" t="s">
        <v>45</v>
      </c>
      <c r="B30" s="143" t="s">
        <v>556</v>
      </c>
    </row>
    <row r="31" spans="1:2" x14ac:dyDescent="0.2">
      <c r="A31" s="37" t="s">
        <v>46</v>
      </c>
      <c r="B31" s="143" t="s">
        <v>560</v>
      </c>
    </row>
    <row r="32" spans="1:2" x14ac:dyDescent="0.2">
      <c r="A32" s="37" t="s">
        <v>47</v>
      </c>
      <c r="B32" s="143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40" t="s">
        <v>554</v>
      </c>
    </row>
    <row r="42" spans="1:4" x14ac:dyDescent="0.2">
      <c r="A42" s="5"/>
      <c r="B42" s="140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1" t="s">
        <v>55</v>
      </c>
      <c r="B45" s="151"/>
      <c r="C45" s="144"/>
      <c r="D45" s="144"/>
    </row>
    <row r="57" spans="1:1" x14ac:dyDescent="0.2">
      <c r="A57" s="2" t="s">
        <v>587</v>
      </c>
    </row>
    <row r="58" spans="1:1" x14ac:dyDescent="0.2">
      <c r="A58" s="2" t="s">
        <v>588</v>
      </c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1.299212598425197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90" workbookViewId="3">
      <selection activeCell="A2" sqref="A2:C2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3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2" t="str">
        <f>ESF!A1</f>
        <v>MUNICIPIO DE ACAMBARO, GTO. 2024</v>
      </c>
      <c r="B1" s="152"/>
      <c r="C1" s="152"/>
      <c r="D1" s="128" t="s">
        <v>0</v>
      </c>
      <c r="E1" s="20">
        <f>'Notas a los Edos Financieros'!D1</f>
        <v>2024</v>
      </c>
    </row>
    <row r="2" spans="1:7" s="12" customFormat="1" ht="11.25" customHeight="1" x14ac:dyDescent="0.25">
      <c r="A2" s="152" t="s">
        <v>189</v>
      </c>
      <c r="B2" s="152"/>
      <c r="C2" s="152"/>
      <c r="D2" s="128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2" t="str">
        <f>ESF!A3</f>
        <v>DEL 01 DE ENERO DEL 2024 AL 31 DE DICIEMBRE DEL 2024</v>
      </c>
      <c r="B3" s="152"/>
      <c r="C3" s="152"/>
      <c r="D3" s="128" t="s">
        <v>3</v>
      </c>
      <c r="E3" s="20">
        <f>'Notas a los Edos Financieros'!D3</f>
        <v>4</v>
      </c>
    </row>
    <row r="4" spans="1:7" s="12" customFormat="1" ht="11.25" customHeight="1" x14ac:dyDescent="0.25">
      <c r="A4" s="152" t="s">
        <v>4</v>
      </c>
      <c r="B4" s="152"/>
      <c r="C4" s="152"/>
      <c r="D4" s="147"/>
      <c r="E4" s="147"/>
    </row>
    <row r="5" spans="1:7" x14ac:dyDescent="0.2">
      <c r="A5" s="13" t="s">
        <v>57</v>
      </c>
      <c r="B5" s="14"/>
      <c r="C5" s="14"/>
      <c r="D5" s="129"/>
      <c r="E5" s="14"/>
    </row>
    <row r="7" spans="1:7" x14ac:dyDescent="0.2">
      <c r="A7" s="39" t="s">
        <v>530</v>
      </c>
      <c r="B7" s="39"/>
      <c r="C7" s="39"/>
      <c r="D7" s="130"/>
      <c r="E7" s="39"/>
    </row>
    <row r="8" spans="1:7" x14ac:dyDescent="0.2">
      <c r="A8" s="40" t="s">
        <v>59</v>
      </c>
      <c r="B8" s="40" t="s">
        <v>60</v>
      </c>
      <c r="C8" s="125" t="s">
        <v>61</v>
      </c>
      <c r="D8" s="131" t="s">
        <v>264</v>
      </c>
      <c r="E8" s="125" t="s">
        <v>538</v>
      </c>
    </row>
    <row r="9" spans="1:7" x14ac:dyDescent="0.2">
      <c r="A9" s="119">
        <v>4000</v>
      </c>
      <c r="B9" s="124" t="s">
        <v>529</v>
      </c>
      <c r="C9" s="118">
        <v>488026115.43000001</v>
      </c>
      <c r="D9" s="126"/>
      <c r="E9" s="41"/>
    </row>
    <row r="10" spans="1:7" x14ac:dyDescent="0.2">
      <c r="A10" s="119">
        <v>4100</v>
      </c>
      <c r="B10" s="121" t="s">
        <v>37</v>
      </c>
      <c r="C10" s="118">
        <v>58733429.939999998</v>
      </c>
      <c r="D10" s="126"/>
      <c r="E10" s="41"/>
    </row>
    <row r="11" spans="1:7" ht="11.25" customHeight="1" x14ac:dyDescent="0.2">
      <c r="A11" s="119">
        <v>4110</v>
      </c>
      <c r="B11" s="120" t="s">
        <v>190</v>
      </c>
      <c r="C11" s="118">
        <v>29063603.68</v>
      </c>
      <c r="D11" s="126">
        <f>IFERROR(C11/$C$12,"")</f>
        <v>3505.456989299189</v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8290.9599999999991</v>
      </c>
      <c r="D12" s="126">
        <f t="shared" ref="D12:D20" si="0">IFERROR(C12/$C$12,"")</f>
        <v>1</v>
      </c>
      <c r="E12" s="41"/>
    </row>
    <row r="13" spans="1:7" x14ac:dyDescent="0.2">
      <c r="A13" s="42">
        <v>4112</v>
      </c>
      <c r="B13" s="43" t="s">
        <v>192</v>
      </c>
      <c r="C13" s="46">
        <v>28484530.890000001</v>
      </c>
      <c r="D13" s="126">
        <f t="shared" si="0"/>
        <v>3435.6131123536966</v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6">
        <f t="shared" si="0"/>
        <v>0</v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6">
        <f t="shared" si="0"/>
        <v>0</v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6">
        <f t="shared" si="0"/>
        <v>0</v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6">
        <f t="shared" si="0"/>
        <v>0</v>
      </c>
      <c r="E17" s="41"/>
    </row>
    <row r="18" spans="1:5" x14ac:dyDescent="0.2">
      <c r="A18" s="42">
        <v>4117</v>
      </c>
      <c r="B18" s="43" t="s">
        <v>197</v>
      </c>
      <c r="C18" s="46">
        <v>570781.82999999996</v>
      </c>
      <c r="D18" s="126">
        <f t="shared" si="0"/>
        <v>68.84387694549244</v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6">
        <f t="shared" si="0"/>
        <v>0</v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6">
        <f t="shared" si="0"/>
        <v>0</v>
      </c>
      <c r="E20" s="41"/>
    </row>
    <row r="21" spans="1:5" x14ac:dyDescent="0.2">
      <c r="A21" s="119">
        <v>4120</v>
      </c>
      <c r="B21" s="120" t="s">
        <v>200</v>
      </c>
      <c r="C21" s="118">
        <v>0</v>
      </c>
      <c r="D21" s="126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6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6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6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6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6" t="str">
        <f t="shared" si="1"/>
        <v/>
      </c>
      <c r="E26" s="41"/>
    </row>
    <row r="27" spans="1:5" x14ac:dyDescent="0.2">
      <c r="A27" s="119">
        <v>4130</v>
      </c>
      <c r="B27" s="120" t="s">
        <v>206</v>
      </c>
      <c r="C27" s="118">
        <v>1746277.29</v>
      </c>
      <c r="D27" s="126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1746277.29</v>
      </c>
      <c r="D28" s="126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6">
        <f>IFERROR(C29/$C$27,"")</f>
        <v>0</v>
      </c>
      <c r="E29" s="41"/>
    </row>
    <row r="30" spans="1:5" x14ac:dyDescent="0.2">
      <c r="A30" s="119">
        <v>4140</v>
      </c>
      <c r="B30" s="120" t="s">
        <v>209</v>
      </c>
      <c r="C30" s="118">
        <v>10072497.67</v>
      </c>
      <c r="D30" s="126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6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10072497.67</v>
      </c>
      <c r="D32" s="126">
        <f t="shared" si="2"/>
        <v>1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6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6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6">
        <f t="shared" si="2"/>
        <v>0</v>
      </c>
      <c r="E35" s="41"/>
    </row>
    <row r="36" spans="1:5" x14ac:dyDescent="0.2">
      <c r="A36" s="119">
        <v>4150</v>
      </c>
      <c r="B36" s="120" t="s">
        <v>215</v>
      </c>
      <c r="C36" s="118">
        <v>11250751.439999999</v>
      </c>
      <c r="D36" s="126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1876656.54</v>
      </c>
      <c r="D37" s="126">
        <f>IFERROR(C37/$C$36,"")</f>
        <v>0.16680277313103631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6">
        <f>IFERROR(C38/$C$36,"")</f>
        <v>0</v>
      </c>
      <c r="E38" s="41"/>
    </row>
    <row r="39" spans="1:5" x14ac:dyDescent="0.2">
      <c r="A39" s="119">
        <v>4160</v>
      </c>
      <c r="B39" s="120" t="s">
        <v>217</v>
      </c>
      <c r="C39" s="118">
        <v>6599155.25</v>
      </c>
      <c r="D39" s="126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6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2937875.2</v>
      </c>
      <c r="D41" s="126">
        <f t="shared" si="3"/>
        <v>0.44518958695508798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6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6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52113.599999999999</v>
      </c>
      <c r="D44" s="126">
        <f t="shared" si="3"/>
        <v>7.8970107575511272E-3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6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6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2999166.45</v>
      </c>
      <c r="D47" s="126">
        <f t="shared" si="3"/>
        <v>0.45447732874597851</v>
      </c>
      <c r="E47" s="41"/>
    </row>
    <row r="48" spans="1:5" x14ac:dyDescent="0.2">
      <c r="A48" s="119">
        <v>4170</v>
      </c>
      <c r="B48" s="120" t="s">
        <v>531</v>
      </c>
      <c r="C48" s="118">
        <v>0</v>
      </c>
      <c r="D48" s="126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6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6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6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6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6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6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6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6" t="str">
        <f t="shared" si="4"/>
        <v/>
      </c>
      <c r="E56" s="41"/>
    </row>
    <row r="57" spans="1:5" ht="33.75" x14ac:dyDescent="0.2">
      <c r="A57" s="119">
        <v>4200</v>
      </c>
      <c r="B57" s="123" t="s">
        <v>234</v>
      </c>
      <c r="C57" s="118">
        <v>426629038.94999999</v>
      </c>
      <c r="D57" s="126"/>
      <c r="E57" s="41"/>
    </row>
    <row r="58" spans="1:5" ht="22.5" x14ac:dyDescent="0.2">
      <c r="A58" s="119">
        <v>4210</v>
      </c>
      <c r="B58" s="122" t="s">
        <v>235</v>
      </c>
      <c r="C58" s="118">
        <v>426629038.94999999</v>
      </c>
      <c r="D58" s="126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196635108.53999999</v>
      </c>
      <c r="D59" s="126">
        <f t="shared" si="5"/>
        <v>0.46090418276249873</v>
      </c>
      <c r="E59" s="41"/>
    </row>
    <row r="60" spans="1:5" x14ac:dyDescent="0.2">
      <c r="A60" s="42">
        <v>4212</v>
      </c>
      <c r="B60" s="43" t="s">
        <v>237</v>
      </c>
      <c r="C60" s="46">
        <v>204468861.61000001</v>
      </c>
      <c r="D60" s="126">
        <f t="shared" si="5"/>
        <v>0.47926616086244267</v>
      </c>
      <c r="E60" s="41"/>
    </row>
    <row r="61" spans="1:5" x14ac:dyDescent="0.2">
      <c r="A61" s="42">
        <v>4213</v>
      </c>
      <c r="B61" s="43" t="s">
        <v>238</v>
      </c>
      <c r="C61" s="46">
        <v>25180268.800000001</v>
      </c>
      <c r="D61" s="126">
        <f t="shared" si="5"/>
        <v>5.9021460100260721E-2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6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6">
        <f t="shared" si="5"/>
        <v>0</v>
      </c>
      <c r="E63" s="41"/>
    </row>
    <row r="64" spans="1:5" x14ac:dyDescent="0.2">
      <c r="A64" s="119">
        <v>4220</v>
      </c>
      <c r="B64" s="120" t="s">
        <v>241</v>
      </c>
      <c r="C64" s="118">
        <v>0</v>
      </c>
      <c r="D64" s="126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6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6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6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6" t="str">
        <f>IFERROR(C68/$C$64,"")</f>
        <v/>
      </c>
      <c r="E68" s="41"/>
    </row>
    <row r="69" spans="1:5" x14ac:dyDescent="0.2">
      <c r="A69" s="117">
        <v>4300</v>
      </c>
      <c r="B69" s="121" t="s">
        <v>39</v>
      </c>
      <c r="C69" s="118">
        <v>2663646.54</v>
      </c>
      <c r="D69" s="126"/>
      <c r="E69" s="43"/>
    </row>
    <row r="70" spans="1:5" x14ac:dyDescent="0.2">
      <c r="A70" s="117">
        <v>4310</v>
      </c>
      <c r="B70" s="120" t="s">
        <v>246</v>
      </c>
      <c r="C70" s="118">
        <v>0</v>
      </c>
      <c r="D70" s="126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6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2663646.54</v>
      </c>
      <c r="D72" s="126" t="str">
        <f>IFERROR(C72/$C$70,"")</f>
        <v/>
      </c>
      <c r="E72" s="43"/>
    </row>
    <row r="73" spans="1:5" x14ac:dyDescent="0.2">
      <c r="A73" s="117">
        <v>4320</v>
      </c>
      <c r="B73" s="120" t="s">
        <v>249</v>
      </c>
      <c r="C73" s="118">
        <v>0</v>
      </c>
      <c r="D73" s="126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6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6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6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6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6" t="str">
        <f t="shared" si="6"/>
        <v/>
      </c>
      <c r="E78" s="43"/>
    </row>
    <row r="79" spans="1:5" x14ac:dyDescent="0.2">
      <c r="A79" s="117">
        <v>4330</v>
      </c>
      <c r="B79" s="120" t="s">
        <v>255</v>
      </c>
      <c r="C79" s="118">
        <v>0</v>
      </c>
      <c r="D79" s="126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6" t="str">
        <f>IFERROR(C80/$C$79,"")</f>
        <v/>
      </c>
      <c r="E80" s="43"/>
    </row>
    <row r="81" spans="1:5" x14ac:dyDescent="0.2">
      <c r="A81" s="117">
        <v>4340</v>
      </c>
      <c r="B81" s="120" t="s">
        <v>256</v>
      </c>
      <c r="C81" s="118">
        <v>0</v>
      </c>
      <c r="D81" s="126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6" t="str">
        <f>IFERROR(C82/$C$81,"")</f>
        <v/>
      </c>
      <c r="E82" s="43"/>
    </row>
    <row r="83" spans="1:5" x14ac:dyDescent="0.2">
      <c r="A83" s="117">
        <v>4390</v>
      </c>
      <c r="B83" s="120" t="s">
        <v>257</v>
      </c>
      <c r="C83" s="118">
        <v>0</v>
      </c>
      <c r="D83" s="126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6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6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6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6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6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6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6" t="str">
        <f t="shared" si="7"/>
        <v/>
      </c>
      <c r="E90" s="43"/>
    </row>
    <row r="91" spans="1:5" x14ac:dyDescent="0.2">
      <c r="A91" s="41"/>
      <c r="B91" s="41"/>
      <c r="C91" s="41"/>
      <c r="D91" s="132"/>
      <c r="E91" s="41"/>
    </row>
    <row r="92" spans="1:5" x14ac:dyDescent="0.2">
      <c r="A92" s="39" t="s">
        <v>532</v>
      </c>
      <c r="B92" s="39"/>
      <c r="C92" s="39"/>
      <c r="D92" s="130"/>
      <c r="E92" s="39"/>
    </row>
    <row r="93" spans="1:5" x14ac:dyDescent="0.2">
      <c r="A93" s="40" t="s">
        <v>59</v>
      </c>
      <c r="B93" s="40" t="s">
        <v>60</v>
      </c>
      <c r="C93" s="125" t="s">
        <v>61</v>
      </c>
      <c r="D93" s="131" t="s">
        <v>264</v>
      </c>
      <c r="E93" s="125" t="s">
        <v>538</v>
      </c>
    </row>
    <row r="94" spans="1:5" x14ac:dyDescent="0.2">
      <c r="A94" s="117">
        <v>5000</v>
      </c>
      <c r="B94" s="127" t="s">
        <v>40</v>
      </c>
      <c r="C94" s="118">
        <v>466075247.69999999</v>
      </c>
      <c r="D94" s="126"/>
      <c r="E94" s="43"/>
    </row>
    <row r="95" spans="1:5" x14ac:dyDescent="0.2">
      <c r="A95" s="117">
        <v>5100</v>
      </c>
      <c r="B95" s="121" t="s">
        <v>265</v>
      </c>
      <c r="C95" s="118">
        <v>315810366.5</v>
      </c>
      <c r="D95" s="126"/>
      <c r="E95" s="43"/>
    </row>
    <row r="96" spans="1:5" x14ac:dyDescent="0.2">
      <c r="A96" s="117">
        <v>5110</v>
      </c>
      <c r="B96" s="120" t="s">
        <v>266</v>
      </c>
      <c r="C96" s="118">
        <v>187632713.24000001</v>
      </c>
      <c r="D96" s="126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105347056.7</v>
      </c>
      <c r="D97" s="126">
        <f t="shared" ref="D97:D102" si="8">IFERROR(C97/$C$96,"")</f>
        <v>0.56145357001394069</v>
      </c>
      <c r="E97" s="43"/>
    </row>
    <row r="98" spans="1:5" x14ac:dyDescent="0.2">
      <c r="A98" s="45">
        <v>5112</v>
      </c>
      <c r="B98" s="43" t="s">
        <v>268</v>
      </c>
      <c r="C98" s="46">
        <v>2770433.15</v>
      </c>
      <c r="D98" s="126">
        <f t="shared" si="8"/>
        <v>1.4765192605067505E-2</v>
      </c>
      <c r="E98" s="43"/>
    </row>
    <row r="99" spans="1:5" x14ac:dyDescent="0.2">
      <c r="A99" s="45">
        <v>5113</v>
      </c>
      <c r="B99" s="43" t="s">
        <v>269</v>
      </c>
      <c r="C99" s="46">
        <v>16657510.699999999</v>
      </c>
      <c r="D99" s="126">
        <f t="shared" si="8"/>
        <v>8.8777220199835125E-2</v>
      </c>
      <c r="E99" s="43"/>
    </row>
    <row r="100" spans="1:5" x14ac:dyDescent="0.2">
      <c r="A100" s="45">
        <v>5114</v>
      </c>
      <c r="B100" s="43" t="s">
        <v>270</v>
      </c>
      <c r="C100" s="46">
        <v>52003779.43</v>
      </c>
      <c r="D100" s="126">
        <f t="shared" si="8"/>
        <v>0.27715731725033599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6311127.2599999998</v>
      </c>
      <c r="D101" s="126">
        <f t="shared" si="8"/>
        <v>3.3635538020107776E-2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6">
        <f t="shared" si="8"/>
        <v>0</v>
      </c>
      <c r="E102" s="43"/>
    </row>
    <row r="103" spans="1:5" x14ac:dyDescent="0.2">
      <c r="A103" s="117">
        <v>5120</v>
      </c>
      <c r="B103" s="120" t="s">
        <v>273</v>
      </c>
      <c r="C103" s="118">
        <v>22794358.5</v>
      </c>
      <c r="D103" s="126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1577526.59</v>
      </c>
      <c r="D104" s="126">
        <f t="shared" ref="D104:D112" si="9">IFERROR(C104/$C$103,"")</f>
        <v>6.9206886870714093E-2</v>
      </c>
      <c r="E104" s="43"/>
    </row>
    <row r="105" spans="1:5" x14ac:dyDescent="0.2">
      <c r="A105" s="45">
        <v>5122</v>
      </c>
      <c r="B105" s="43" t="s">
        <v>275</v>
      </c>
      <c r="C105" s="46">
        <v>375168.21</v>
      </c>
      <c r="D105" s="126">
        <f t="shared" si="9"/>
        <v>1.6458818527400103E-2</v>
      </c>
      <c r="E105" s="43"/>
    </row>
    <row r="106" spans="1:5" x14ac:dyDescent="0.2">
      <c r="A106" s="45">
        <v>5123</v>
      </c>
      <c r="B106" s="43" t="s">
        <v>276</v>
      </c>
      <c r="C106" s="46">
        <v>0</v>
      </c>
      <c r="D106" s="126">
        <f t="shared" si="9"/>
        <v>0</v>
      </c>
      <c r="E106" s="43"/>
    </row>
    <row r="107" spans="1:5" x14ac:dyDescent="0.2">
      <c r="A107" s="45">
        <v>5124</v>
      </c>
      <c r="B107" s="43" t="s">
        <v>277</v>
      </c>
      <c r="C107" s="46">
        <v>1119995.67</v>
      </c>
      <c r="D107" s="126">
        <f t="shared" si="9"/>
        <v>4.9134774729457729E-2</v>
      </c>
      <c r="E107" s="43"/>
    </row>
    <row r="108" spans="1:5" x14ac:dyDescent="0.2">
      <c r="A108" s="45">
        <v>5125</v>
      </c>
      <c r="B108" s="43" t="s">
        <v>278</v>
      </c>
      <c r="C108" s="46">
        <v>55293.82</v>
      </c>
      <c r="D108" s="126">
        <f t="shared" si="9"/>
        <v>2.4257677617907079E-3</v>
      </c>
      <c r="E108" s="43"/>
    </row>
    <row r="109" spans="1:5" x14ac:dyDescent="0.2">
      <c r="A109" s="45">
        <v>5126</v>
      </c>
      <c r="B109" s="43" t="s">
        <v>279</v>
      </c>
      <c r="C109" s="46">
        <v>12576088.84</v>
      </c>
      <c r="D109" s="126">
        <f t="shared" si="9"/>
        <v>0.55171935810345352</v>
      </c>
      <c r="E109" s="43"/>
    </row>
    <row r="110" spans="1:5" x14ac:dyDescent="0.2">
      <c r="A110" s="45">
        <v>5127</v>
      </c>
      <c r="B110" s="43" t="s">
        <v>280</v>
      </c>
      <c r="C110" s="46">
        <v>1415102.36</v>
      </c>
      <c r="D110" s="126">
        <f t="shared" si="9"/>
        <v>6.2081254008530228E-2</v>
      </c>
      <c r="E110" s="43"/>
    </row>
    <row r="111" spans="1:5" x14ac:dyDescent="0.2">
      <c r="A111" s="45">
        <v>5128</v>
      </c>
      <c r="B111" s="43" t="s">
        <v>281</v>
      </c>
      <c r="C111" s="46">
        <v>2842295.8</v>
      </c>
      <c r="D111" s="126">
        <f t="shared" si="9"/>
        <v>0.12469294979281824</v>
      </c>
      <c r="E111" s="43"/>
    </row>
    <row r="112" spans="1:5" x14ac:dyDescent="0.2">
      <c r="A112" s="45">
        <v>5129</v>
      </c>
      <c r="B112" s="43" t="s">
        <v>282</v>
      </c>
      <c r="C112" s="46">
        <v>2832887.21</v>
      </c>
      <c r="D112" s="126">
        <f t="shared" si="9"/>
        <v>0.12428019020583536</v>
      </c>
      <c r="E112" s="43"/>
    </row>
    <row r="113" spans="1:5" x14ac:dyDescent="0.2">
      <c r="A113" s="117">
        <v>5130</v>
      </c>
      <c r="B113" s="120" t="s">
        <v>283</v>
      </c>
      <c r="C113" s="118">
        <v>105383294.76000001</v>
      </c>
      <c r="D113" s="126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69004809.260000005</v>
      </c>
      <c r="D114" s="126">
        <f t="shared" ref="D114:D122" si="10">IFERROR(C114/$C$113,"")</f>
        <v>0.65479836645031464</v>
      </c>
      <c r="E114" s="43"/>
    </row>
    <row r="115" spans="1:5" x14ac:dyDescent="0.2">
      <c r="A115" s="45">
        <v>5132</v>
      </c>
      <c r="B115" s="43" t="s">
        <v>285</v>
      </c>
      <c r="C115" s="46">
        <v>1971284.36</v>
      </c>
      <c r="D115" s="126">
        <f t="shared" si="10"/>
        <v>1.8705852426510336E-2</v>
      </c>
      <c r="E115" s="43"/>
    </row>
    <row r="116" spans="1:5" x14ac:dyDescent="0.2">
      <c r="A116" s="45">
        <v>5133</v>
      </c>
      <c r="B116" s="43" t="s">
        <v>286</v>
      </c>
      <c r="C116" s="46">
        <v>2721553.22</v>
      </c>
      <c r="D116" s="126">
        <f t="shared" si="10"/>
        <v>2.582528119089527E-2</v>
      </c>
      <c r="E116" s="43"/>
    </row>
    <row r="117" spans="1:5" x14ac:dyDescent="0.2">
      <c r="A117" s="45">
        <v>5134</v>
      </c>
      <c r="B117" s="43" t="s">
        <v>287</v>
      </c>
      <c r="C117" s="46">
        <v>2260997.71</v>
      </c>
      <c r="D117" s="126">
        <f t="shared" si="10"/>
        <v>2.1454991658300282E-2</v>
      </c>
      <c r="E117" s="43"/>
    </row>
    <row r="118" spans="1:5" x14ac:dyDescent="0.2">
      <c r="A118" s="45">
        <v>5135</v>
      </c>
      <c r="B118" s="43" t="s">
        <v>288</v>
      </c>
      <c r="C118" s="46">
        <v>2086030.41</v>
      </c>
      <c r="D118" s="126">
        <f t="shared" si="10"/>
        <v>1.9794697202727692E-2</v>
      </c>
      <c r="E118" s="43"/>
    </row>
    <row r="119" spans="1:5" x14ac:dyDescent="0.2">
      <c r="A119" s="45">
        <v>5136</v>
      </c>
      <c r="B119" s="43" t="s">
        <v>289</v>
      </c>
      <c r="C119" s="46">
        <v>1447099.29</v>
      </c>
      <c r="D119" s="126">
        <f t="shared" si="10"/>
        <v>1.373177118152953E-2</v>
      </c>
      <c r="E119" s="43"/>
    </row>
    <row r="120" spans="1:5" x14ac:dyDescent="0.2">
      <c r="A120" s="45">
        <v>5137</v>
      </c>
      <c r="B120" s="43" t="s">
        <v>290</v>
      </c>
      <c r="C120" s="46">
        <v>143038.71</v>
      </c>
      <c r="D120" s="126">
        <f t="shared" si="10"/>
        <v>1.3573186369410489E-3</v>
      </c>
      <c r="E120" s="43"/>
    </row>
    <row r="121" spans="1:5" x14ac:dyDescent="0.2">
      <c r="A121" s="45">
        <v>5138</v>
      </c>
      <c r="B121" s="43" t="s">
        <v>291</v>
      </c>
      <c r="C121" s="46">
        <v>21777298.390000001</v>
      </c>
      <c r="D121" s="126">
        <f t="shared" si="10"/>
        <v>0.20664848674161912</v>
      </c>
      <c r="E121" s="43"/>
    </row>
    <row r="122" spans="1:5" x14ac:dyDescent="0.2">
      <c r="A122" s="45">
        <v>5139</v>
      </c>
      <c r="B122" s="43" t="s">
        <v>292</v>
      </c>
      <c r="C122" s="46">
        <v>8513989.4100000001</v>
      </c>
      <c r="D122" s="126">
        <f t="shared" si="10"/>
        <v>8.079069295935154E-2</v>
      </c>
      <c r="E122" s="43"/>
    </row>
    <row r="123" spans="1:5" x14ac:dyDescent="0.2">
      <c r="A123" s="117">
        <v>5200</v>
      </c>
      <c r="B123" s="121" t="s">
        <v>293</v>
      </c>
      <c r="C123" s="118">
        <v>63386799.200000003</v>
      </c>
      <c r="D123" s="126"/>
      <c r="E123" s="43"/>
    </row>
    <row r="124" spans="1:5" x14ac:dyDescent="0.2">
      <c r="A124" s="117">
        <v>5210</v>
      </c>
      <c r="B124" s="120" t="s">
        <v>294</v>
      </c>
      <c r="C124" s="118">
        <v>0</v>
      </c>
      <c r="D124" s="126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6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6" t="str">
        <f>IFERROR(C126/$C$124,"")</f>
        <v/>
      </c>
      <c r="E126" s="43"/>
    </row>
    <row r="127" spans="1:5" x14ac:dyDescent="0.2">
      <c r="A127" s="117">
        <v>5220</v>
      </c>
      <c r="B127" s="120" t="s">
        <v>297</v>
      </c>
      <c r="C127" s="118">
        <v>16632767.5</v>
      </c>
      <c r="D127" s="126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6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6">
        <f>IFERROR(C129/$C$127,"")</f>
        <v>0</v>
      </c>
      <c r="E129" s="43"/>
    </row>
    <row r="130" spans="1:5" x14ac:dyDescent="0.2">
      <c r="A130" s="117">
        <v>5230</v>
      </c>
      <c r="B130" s="120" t="s">
        <v>243</v>
      </c>
      <c r="C130" s="118">
        <v>0</v>
      </c>
      <c r="D130" s="126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6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6" t="str">
        <f>IFERROR(C132/$C$130,"")</f>
        <v/>
      </c>
      <c r="E132" s="43"/>
    </row>
    <row r="133" spans="1:5" x14ac:dyDescent="0.2">
      <c r="A133" s="117">
        <v>5240</v>
      </c>
      <c r="B133" s="120" t="s">
        <v>302</v>
      </c>
      <c r="C133" s="118">
        <v>46754031.700000003</v>
      </c>
      <c r="D133" s="126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42013590.390000001</v>
      </c>
      <c r="D134" s="126">
        <f>IFERROR(C134/$C$133,"")</f>
        <v>0.89860892980487062</v>
      </c>
      <c r="E134" s="43"/>
    </row>
    <row r="135" spans="1:5" x14ac:dyDescent="0.2">
      <c r="A135" s="45">
        <v>5242</v>
      </c>
      <c r="B135" s="43" t="s">
        <v>304</v>
      </c>
      <c r="C135" s="46">
        <v>2470000</v>
      </c>
      <c r="D135" s="126">
        <f>IFERROR(C135/$C$133,"")</f>
        <v>5.2829668590912128E-2</v>
      </c>
      <c r="E135" s="43"/>
    </row>
    <row r="136" spans="1:5" x14ac:dyDescent="0.2">
      <c r="A136" s="45">
        <v>5243</v>
      </c>
      <c r="B136" s="43" t="s">
        <v>305</v>
      </c>
      <c r="C136" s="46">
        <v>2270441.31</v>
      </c>
      <c r="D136" s="126">
        <f>IFERROR(C136/$C$133,"")</f>
        <v>4.856140160421716E-2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6">
        <f>IFERROR(C137/$C$133,"")</f>
        <v>0</v>
      </c>
      <c r="E137" s="43"/>
    </row>
    <row r="138" spans="1:5" x14ac:dyDescent="0.2">
      <c r="A138" s="117">
        <v>5250</v>
      </c>
      <c r="B138" s="120" t="s">
        <v>244</v>
      </c>
      <c r="C138" s="118">
        <v>0</v>
      </c>
      <c r="D138" s="126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6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6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6" t="str">
        <f>IFERROR(C141/$C$138,"")</f>
        <v/>
      </c>
      <c r="E141" s="43"/>
    </row>
    <row r="142" spans="1:5" x14ac:dyDescent="0.2">
      <c r="A142" s="117">
        <v>5260</v>
      </c>
      <c r="B142" s="120" t="s">
        <v>310</v>
      </c>
      <c r="C142" s="118">
        <v>0</v>
      </c>
      <c r="D142" s="126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6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6" t="str">
        <f>IFERROR(C144/$C$142,"")</f>
        <v/>
      </c>
      <c r="E144" s="43"/>
    </row>
    <row r="145" spans="1:5" x14ac:dyDescent="0.2">
      <c r="A145" s="117">
        <v>5270</v>
      </c>
      <c r="B145" s="120" t="s">
        <v>313</v>
      </c>
      <c r="C145" s="118">
        <v>0</v>
      </c>
      <c r="D145" s="126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6" t="str">
        <f>IFERROR(C146/$C$145,"")</f>
        <v/>
      </c>
      <c r="E146" s="43"/>
    </row>
    <row r="147" spans="1:5" x14ac:dyDescent="0.2">
      <c r="A147" s="117">
        <v>5280</v>
      </c>
      <c r="B147" s="120" t="s">
        <v>315</v>
      </c>
      <c r="C147" s="118">
        <v>0</v>
      </c>
      <c r="D147" s="126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6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6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6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6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6" t="str">
        <f t="shared" si="11"/>
        <v/>
      </c>
      <c r="E152" s="43"/>
    </row>
    <row r="153" spans="1:5" x14ac:dyDescent="0.2">
      <c r="A153" s="117">
        <v>5290</v>
      </c>
      <c r="B153" s="120" t="s">
        <v>321</v>
      </c>
      <c r="C153" s="118">
        <v>0</v>
      </c>
      <c r="D153" s="126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6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6" t="str">
        <f>IFERROR(C155/$C$153,"")</f>
        <v/>
      </c>
      <c r="E155" s="43"/>
    </row>
    <row r="156" spans="1:5" x14ac:dyDescent="0.2">
      <c r="A156" s="117">
        <v>5300</v>
      </c>
      <c r="B156" s="121" t="s">
        <v>324</v>
      </c>
      <c r="C156" s="118">
        <v>0</v>
      </c>
      <c r="D156" s="126"/>
      <c r="E156" s="43"/>
    </row>
    <row r="157" spans="1:5" x14ac:dyDescent="0.2">
      <c r="A157" s="117">
        <v>5310</v>
      </c>
      <c r="B157" s="120" t="s">
        <v>236</v>
      </c>
      <c r="C157" s="118">
        <v>0</v>
      </c>
      <c r="D157" s="126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6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6" t="str">
        <f>IFERROR(C159/$C$157,"")</f>
        <v/>
      </c>
      <c r="E159" s="43"/>
    </row>
    <row r="160" spans="1:5" x14ac:dyDescent="0.2">
      <c r="A160" s="117">
        <v>5320</v>
      </c>
      <c r="B160" s="120" t="s">
        <v>237</v>
      </c>
      <c r="C160" s="118">
        <v>0</v>
      </c>
      <c r="D160" s="126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6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6" t="str">
        <f>IFERROR(C162/$C$160,"")</f>
        <v/>
      </c>
      <c r="E162" s="43"/>
    </row>
    <row r="163" spans="1:5" x14ac:dyDescent="0.2">
      <c r="A163" s="117">
        <v>5330</v>
      </c>
      <c r="B163" s="120" t="s">
        <v>238</v>
      </c>
      <c r="C163" s="118">
        <v>1041187.8</v>
      </c>
      <c r="D163" s="126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6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1041187.8</v>
      </c>
      <c r="D165" s="126">
        <f>IFERROR(C165/$C$163,"")</f>
        <v>1</v>
      </c>
      <c r="E165" s="43"/>
    </row>
    <row r="166" spans="1:5" x14ac:dyDescent="0.2">
      <c r="A166" s="117">
        <v>5400</v>
      </c>
      <c r="B166" s="121" t="s">
        <v>331</v>
      </c>
      <c r="C166" s="118">
        <v>0</v>
      </c>
      <c r="D166" s="126"/>
      <c r="E166" s="43"/>
    </row>
    <row r="167" spans="1:5" x14ac:dyDescent="0.2">
      <c r="A167" s="117">
        <v>5410</v>
      </c>
      <c r="B167" s="120" t="s">
        <v>332</v>
      </c>
      <c r="C167" s="118">
        <v>0</v>
      </c>
      <c r="D167" s="126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6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6" t="str">
        <f t="shared" si="12"/>
        <v/>
      </c>
      <c r="E169" s="43"/>
    </row>
    <row r="170" spans="1:5" x14ac:dyDescent="0.2">
      <c r="A170" s="117">
        <v>5420</v>
      </c>
      <c r="B170" s="120" t="s">
        <v>335</v>
      </c>
      <c r="C170" s="118">
        <v>0</v>
      </c>
      <c r="D170" s="126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6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6" t="str">
        <f>IFERROR(C172/$C$170,"")</f>
        <v/>
      </c>
      <c r="E172" s="43"/>
    </row>
    <row r="173" spans="1:5" x14ac:dyDescent="0.2">
      <c r="A173" s="117">
        <v>5430</v>
      </c>
      <c r="B173" s="120" t="s">
        <v>338</v>
      </c>
      <c r="C173" s="118">
        <v>0</v>
      </c>
      <c r="D173" s="126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6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6" t="str">
        <f>IFERROR(C175/$C$173,"")</f>
        <v/>
      </c>
      <c r="E175" s="43"/>
    </row>
    <row r="176" spans="1:5" x14ac:dyDescent="0.2">
      <c r="A176" s="117">
        <v>5440</v>
      </c>
      <c r="B176" s="120" t="s">
        <v>341</v>
      </c>
      <c r="C176" s="118">
        <v>0</v>
      </c>
      <c r="D176" s="126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6" t="str">
        <f>IFERROR(C177/$C$176,"")</f>
        <v/>
      </c>
      <c r="E177" s="43"/>
    </row>
    <row r="178" spans="1:5" x14ac:dyDescent="0.2">
      <c r="A178" s="117">
        <v>5450</v>
      </c>
      <c r="B178" s="120" t="s">
        <v>342</v>
      </c>
      <c r="C178" s="118">
        <v>0</v>
      </c>
      <c r="D178" s="126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6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6" t="str">
        <f>IFERROR(C180/$C$178,"")</f>
        <v/>
      </c>
      <c r="E180" s="43"/>
    </row>
    <row r="181" spans="1:5" x14ac:dyDescent="0.2">
      <c r="A181" s="117">
        <v>5500</v>
      </c>
      <c r="B181" s="121" t="s">
        <v>345</v>
      </c>
      <c r="C181" s="118">
        <v>0</v>
      </c>
      <c r="D181" s="126"/>
      <c r="E181" s="43"/>
    </row>
    <row r="182" spans="1:5" x14ac:dyDescent="0.2">
      <c r="A182" s="117">
        <v>5510</v>
      </c>
      <c r="B182" s="120" t="s">
        <v>346</v>
      </c>
      <c r="C182" s="118">
        <v>0</v>
      </c>
      <c r="D182" s="126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6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6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4811275.93</v>
      </c>
      <c r="D185" s="126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6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8356135.54</v>
      </c>
      <c r="D187" s="126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6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6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6" t="str">
        <f t="shared" si="13"/>
        <v/>
      </c>
      <c r="E190" s="43"/>
    </row>
    <row r="191" spans="1:5" x14ac:dyDescent="0.2">
      <c r="A191" s="117">
        <v>5520</v>
      </c>
      <c r="B191" s="120" t="s">
        <v>355</v>
      </c>
      <c r="C191" s="118">
        <v>0</v>
      </c>
      <c r="D191" s="126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6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6" t="str">
        <f>IFERROR(C193/$C$191,"")</f>
        <v/>
      </c>
      <c r="E193" s="43"/>
    </row>
    <row r="194" spans="1:5" x14ac:dyDescent="0.2">
      <c r="A194" s="117">
        <v>5530</v>
      </c>
      <c r="B194" s="120" t="s">
        <v>358</v>
      </c>
      <c r="C194" s="118">
        <v>0</v>
      </c>
      <c r="D194" s="126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6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6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6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6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6" t="str">
        <f t="shared" si="14"/>
        <v/>
      </c>
      <c r="E199" s="43"/>
    </row>
    <row r="200" spans="1:5" x14ac:dyDescent="0.2">
      <c r="A200" s="117">
        <v>5590</v>
      </c>
      <c r="B200" s="120" t="s">
        <v>364</v>
      </c>
      <c r="C200" s="118">
        <v>0</v>
      </c>
      <c r="D200" s="126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6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6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6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6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6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6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6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6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6" t="str">
        <f t="shared" si="15"/>
        <v/>
      </c>
      <c r="E209" s="43"/>
    </row>
    <row r="210" spans="1:5" x14ac:dyDescent="0.2">
      <c r="A210" s="117">
        <v>5600</v>
      </c>
      <c r="B210" s="121" t="s">
        <v>373</v>
      </c>
      <c r="C210" s="118">
        <v>72669482.730000004</v>
      </c>
      <c r="D210" s="126"/>
      <c r="E210" s="43"/>
    </row>
    <row r="211" spans="1:5" x14ac:dyDescent="0.2">
      <c r="A211" s="117">
        <v>5610</v>
      </c>
      <c r="B211" s="120" t="s">
        <v>374</v>
      </c>
      <c r="C211" s="118">
        <v>72669482.730000004</v>
      </c>
      <c r="D211" s="126">
        <f>IFERROR(C211/$C$211,"")</f>
        <v>1</v>
      </c>
      <c r="E211" s="43"/>
    </row>
    <row r="212" spans="1:5" x14ac:dyDescent="0.2">
      <c r="A212" s="45">
        <v>5611</v>
      </c>
      <c r="B212" s="43" t="s">
        <v>375</v>
      </c>
      <c r="C212" s="46">
        <v>72669482.730000004</v>
      </c>
      <c r="D212" s="126">
        <f>IFERROR(C212/$C$211,"")</f>
        <v>1</v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disablePrompts="1"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workbookViewId="3">
      <selection activeCell="B74" sqref="B74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53" t="str">
        <f>'Notas a los Edos Financieros'!A1</f>
        <v>MUNICIPIO DE ACAMBARO, GTO. 2024</v>
      </c>
      <c r="B1" s="154"/>
      <c r="C1" s="154"/>
      <c r="D1" s="154"/>
      <c r="E1" s="154"/>
      <c r="F1" s="154"/>
      <c r="G1" s="11" t="s">
        <v>0</v>
      </c>
      <c r="H1" s="20">
        <f>'Notas a los Edos Financieros'!D1</f>
        <v>2024</v>
      </c>
    </row>
    <row r="2" spans="1:8" s="12" customFormat="1" ht="11.25" customHeight="1" x14ac:dyDescent="0.25">
      <c r="A2" s="153" t="s">
        <v>56</v>
      </c>
      <c r="B2" s="154"/>
      <c r="C2" s="154"/>
      <c r="D2" s="154"/>
      <c r="E2" s="154"/>
      <c r="F2" s="15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53" t="str">
        <f>'Notas a los Edos Financieros'!A3</f>
        <v>DEL 01 DE ENERO DEL 2024 AL 31 DE DICIEMBRE DEL 2024</v>
      </c>
      <c r="B3" s="154"/>
      <c r="C3" s="154"/>
      <c r="D3" s="154"/>
      <c r="E3" s="154"/>
      <c r="F3" s="154"/>
      <c r="G3" s="11" t="s">
        <v>3</v>
      </c>
      <c r="H3" s="20">
        <f>'Notas a los Edos Financieros'!D3</f>
        <v>4</v>
      </c>
    </row>
    <row r="4" spans="1:8" s="12" customFormat="1" ht="11.25" customHeight="1" x14ac:dyDescent="0.25">
      <c r="A4" s="152" t="s">
        <v>4</v>
      </c>
      <c r="B4" s="152"/>
      <c r="C4" s="152"/>
      <c r="D4" s="152"/>
      <c r="E4" s="152"/>
      <c r="F4" s="15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55993597.109999999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37595777.579999998</v>
      </c>
      <c r="D20" s="19">
        <v>37595777.579999998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96250</v>
      </c>
      <c r="D21" s="19">
        <v>96250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567437.13</v>
      </c>
      <c r="D24" s="19">
        <v>567437.13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25972177.16</v>
      </c>
      <c r="D27" s="19">
        <v>25972177.16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138323.25</v>
      </c>
      <c r="D28" s="19">
        <v>138323.25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524998.01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692897277.00999999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481127592.74000001</v>
      </c>
      <c r="D57" s="146"/>
      <c r="E57" s="146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211769684.27000001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105659340.19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11295200.48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2324814.61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4972916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53423387.689999998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8258025.6299999999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25384995.780000001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1096282.23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53985.7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1042296.53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6819447.4100000001</v>
      </c>
      <c r="D82" s="146"/>
      <c r="E82" s="146"/>
    </row>
    <row r="83" spans="1:8" x14ac:dyDescent="0.2">
      <c r="A83" s="17">
        <v>1271</v>
      </c>
      <c r="B83" s="15" t="s">
        <v>136</v>
      </c>
      <c r="C83" s="19">
        <v>6819447.4100000001</v>
      </c>
      <c r="D83" s="146"/>
      <c r="E83" s="146"/>
    </row>
    <row r="84" spans="1:8" x14ac:dyDescent="0.2">
      <c r="A84" s="17">
        <v>1272</v>
      </c>
      <c r="B84" s="15" t="s">
        <v>137</v>
      </c>
      <c r="C84" s="19">
        <v>0</v>
      </c>
      <c r="D84" s="146"/>
      <c r="E84" s="146"/>
    </row>
    <row r="85" spans="1:8" x14ac:dyDescent="0.2">
      <c r="A85" s="17">
        <v>1273</v>
      </c>
      <c r="B85" s="15" t="s">
        <v>138</v>
      </c>
      <c r="C85" s="19">
        <v>0</v>
      </c>
      <c r="D85" s="146"/>
      <c r="E85" s="146"/>
    </row>
    <row r="86" spans="1:8" x14ac:dyDescent="0.2">
      <c r="A86" s="17">
        <v>1274</v>
      </c>
      <c r="B86" s="15" t="s">
        <v>139</v>
      </c>
      <c r="C86" s="19">
        <v>0</v>
      </c>
      <c r="D86" s="146"/>
      <c r="E86" s="146"/>
    </row>
    <row r="87" spans="1:8" x14ac:dyDescent="0.2">
      <c r="A87" s="17">
        <v>1275</v>
      </c>
      <c r="B87" s="15" t="s">
        <v>140</v>
      </c>
      <c r="C87" s="19">
        <v>0</v>
      </c>
      <c r="D87" s="146"/>
      <c r="E87" s="146"/>
    </row>
    <row r="88" spans="1:8" x14ac:dyDescent="0.2">
      <c r="A88" s="17">
        <v>1279</v>
      </c>
      <c r="B88" s="15" t="s">
        <v>141</v>
      </c>
      <c r="C88" s="19">
        <v>0</v>
      </c>
      <c r="D88" s="146"/>
      <c r="E88" s="146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55266378.909999996</v>
      </c>
      <c r="D110" s="19">
        <v>55266378.909999996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10425197.9</v>
      </c>
      <c r="D112" s="19">
        <v>10425197.9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925622.48</v>
      </c>
      <c r="D113" s="19">
        <v>925622.48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1252392.1000000001</v>
      </c>
      <c r="D114" s="19">
        <v>1252392.1000000001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5576978.8799999999</v>
      </c>
      <c r="D117" s="19">
        <v>5576978.8799999999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37086187.549999997</v>
      </c>
      <c r="D119" s="19">
        <v>37086187.549999997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0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E37" sqref="E37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55" t="str">
        <f>ESF!A1</f>
        <v>MUNICIPIO DE ACAMBARO,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ht="11.25" customHeight="1" x14ac:dyDescent="0.2">
      <c r="A2" s="155" t="s">
        <v>376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55" t="str">
        <f>ESF!A3</f>
        <v>DEL 01 DE ENERO DEL 2024 AL 31 DE DICIEMBRE DEL 2024</v>
      </c>
      <c r="B3" s="155"/>
      <c r="C3" s="155"/>
      <c r="D3" s="22" t="s">
        <v>3</v>
      </c>
      <c r="E3" s="23">
        <f>'Notas a los Edos Financieros'!D3</f>
        <v>4</v>
      </c>
    </row>
    <row r="4" spans="1:5" ht="11.25" customHeight="1" x14ac:dyDescent="0.2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19871384.77</v>
      </c>
    </row>
    <row r="10" spans="1:5" x14ac:dyDescent="0.2">
      <c r="A10" s="28">
        <v>3120</v>
      </c>
      <c r="B10" s="24" t="s">
        <v>378</v>
      </c>
      <c r="C10" s="29">
        <v>17016391.75</v>
      </c>
    </row>
    <row r="11" spans="1:5" x14ac:dyDescent="0.2">
      <c r="A11" s="28">
        <v>3130</v>
      </c>
      <c r="B11" s="24" t="s">
        <v>379</v>
      </c>
      <c r="C11" s="29">
        <v>288285036.31999999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21950867.73</v>
      </c>
    </row>
    <row r="16" spans="1:5" x14ac:dyDescent="0.2">
      <c r="A16" s="28">
        <v>3220</v>
      </c>
      <c r="B16" s="24" t="s">
        <v>383</v>
      </c>
      <c r="C16" s="29">
        <v>449886358.36000001</v>
      </c>
    </row>
    <row r="17" spans="1:3" x14ac:dyDescent="0.2">
      <c r="A17" s="28">
        <v>3230</v>
      </c>
      <c r="B17" s="24" t="s">
        <v>384</v>
      </c>
      <c r="C17" s="29">
        <v>0</v>
      </c>
    </row>
    <row r="18" spans="1:3" x14ac:dyDescent="0.2">
      <c r="A18" s="28">
        <v>3231</v>
      </c>
      <c r="B18" s="24" t="s">
        <v>385</v>
      </c>
      <c r="C18" s="29">
        <v>0</v>
      </c>
    </row>
    <row r="19" spans="1:3" x14ac:dyDescent="0.2">
      <c r="A19" s="28">
        <v>3232</v>
      </c>
      <c r="B19" s="24" t="s">
        <v>386</v>
      </c>
      <c r="C19" s="29">
        <v>0</v>
      </c>
    </row>
    <row r="20" spans="1:3" x14ac:dyDescent="0.2">
      <c r="A20" s="28">
        <v>3233</v>
      </c>
      <c r="B20" s="24" t="s">
        <v>387</v>
      </c>
      <c r="C20" s="29">
        <v>0</v>
      </c>
    </row>
    <row r="21" spans="1:3" x14ac:dyDescent="0.2">
      <c r="A21" s="28">
        <v>3239</v>
      </c>
      <c r="B21" s="24" t="s">
        <v>388</v>
      </c>
      <c r="C21" s="29">
        <v>0</v>
      </c>
    </row>
    <row r="22" spans="1:3" x14ac:dyDescent="0.2">
      <c r="A22" s="28">
        <v>3240</v>
      </c>
      <c r="B22" s="24" t="s">
        <v>389</v>
      </c>
      <c r="C22" s="29">
        <v>0</v>
      </c>
    </row>
    <row r="23" spans="1:3" x14ac:dyDescent="0.2">
      <c r="A23" s="28">
        <v>3241</v>
      </c>
      <c r="B23" s="24" t="s">
        <v>390</v>
      </c>
      <c r="C23" s="29">
        <v>0</v>
      </c>
    </row>
    <row r="24" spans="1:3" x14ac:dyDescent="0.2">
      <c r="A24" s="28">
        <v>3242</v>
      </c>
      <c r="B24" s="24" t="s">
        <v>391</v>
      </c>
      <c r="C24" s="29">
        <v>0</v>
      </c>
    </row>
    <row r="25" spans="1:3" x14ac:dyDescent="0.2">
      <c r="A25" s="28">
        <v>3243</v>
      </c>
      <c r="B25" s="24" t="s">
        <v>392</v>
      </c>
      <c r="C25" s="29">
        <v>0</v>
      </c>
    </row>
    <row r="26" spans="1:3" x14ac:dyDescent="0.2">
      <c r="A26" s="28">
        <v>3250</v>
      </c>
      <c r="B26" s="24" t="s">
        <v>393</v>
      </c>
      <c r="C26" s="29">
        <v>0</v>
      </c>
    </row>
    <row r="27" spans="1:3" x14ac:dyDescent="0.2">
      <c r="A27" s="28">
        <v>3251</v>
      </c>
      <c r="B27" s="24" t="s">
        <v>394</v>
      </c>
      <c r="C27" s="29">
        <v>0</v>
      </c>
    </row>
    <row r="28" spans="1:3" x14ac:dyDescent="0.2">
      <c r="A28" s="28">
        <v>3252</v>
      </c>
      <c r="B28" s="24" t="s">
        <v>395</v>
      </c>
      <c r="C28" s="29">
        <v>0</v>
      </c>
    </row>
    <row r="30" spans="1:3" x14ac:dyDescent="0.2">
      <c r="B30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38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67" zoomScaleNormal="100" workbookViewId="3">
      <selection activeCell="D2" sqref="D2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55" t="str">
        <f>ESF!A1</f>
        <v>MUNICIPIO DE ACAMBARO,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s="30" customFormat="1" ht="11.25" customHeight="1" x14ac:dyDescent="0.25">
      <c r="A2" s="155" t="s">
        <v>396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55" t="str">
        <f>ESF!A3</f>
        <v>DEL 01 DE ENERO DEL 2024 AL 31 DE DICIEMBRE DEL 2024</v>
      </c>
      <c r="B3" s="155"/>
      <c r="C3" s="155"/>
      <c r="D3" s="22" t="s">
        <v>3</v>
      </c>
      <c r="E3" s="23">
        <f>'Notas a los Edos Financieros'!D3</f>
        <v>4</v>
      </c>
    </row>
    <row r="4" spans="1:5" s="30" customFormat="1" ht="11.25" customHeight="1" x14ac:dyDescent="0.25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2024</v>
      </c>
      <c r="D8" s="90">
        <f>C8-1</f>
        <v>2023</v>
      </c>
    </row>
    <row r="9" spans="1:5" x14ac:dyDescent="0.2">
      <c r="A9" s="28">
        <v>1111</v>
      </c>
      <c r="B9" s="24" t="s">
        <v>397</v>
      </c>
      <c r="C9" s="29">
        <v>461209.78</v>
      </c>
      <c r="D9" s="29">
        <v>24000</v>
      </c>
    </row>
    <row r="10" spans="1:5" x14ac:dyDescent="0.2">
      <c r="A10" s="28">
        <v>1112</v>
      </c>
      <c r="B10" s="24" t="s">
        <v>398</v>
      </c>
      <c r="C10" s="29">
        <v>42676135.909999996</v>
      </c>
      <c r="D10" s="29">
        <v>88614449.5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43137345.689999998</v>
      </c>
      <c r="D16" s="89">
        <f>SUM(D9:D15)</f>
        <v>88638449.5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2024</v>
      </c>
      <c r="D20" s="90">
        <f>D8</f>
        <v>2023</v>
      </c>
    </row>
    <row r="21" spans="1:4" x14ac:dyDescent="0.2">
      <c r="A21" s="35">
        <v>1230</v>
      </c>
      <c r="B21" s="36" t="s">
        <v>109</v>
      </c>
      <c r="C21" s="89">
        <f>SUM(C22:C28)</f>
        <v>692897277.00999999</v>
      </c>
      <c r="D21" s="89">
        <f>SUM(D22:D28)</f>
        <v>-16451292.720000001</v>
      </c>
    </row>
    <row r="22" spans="1:4" x14ac:dyDescent="0.2">
      <c r="A22" s="28">
        <v>1231</v>
      </c>
      <c r="B22" s="24" t="s">
        <v>110</v>
      </c>
      <c r="C22" s="29">
        <v>481127592.74000001</v>
      </c>
      <c r="D22" s="29">
        <v>-9144747.7200000007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211769684.27000001</v>
      </c>
      <c r="D25" s="29">
        <v>-7306545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105659340.19</v>
      </c>
      <c r="D29" s="89">
        <f>SUM(D30:D37)</f>
        <v>10222658.309999999</v>
      </c>
    </row>
    <row r="30" spans="1:4" x14ac:dyDescent="0.2">
      <c r="A30" s="28">
        <v>1241</v>
      </c>
      <c r="B30" s="24" t="s">
        <v>118</v>
      </c>
      <c r="C30" s="29">
        <v>11295200.48</v>
      </c>
      <c r="D30" s="29">
        <v>-724799.87</v>
      </c>
    </row>
    <row r="31" spans="1:4" x14ac:dyDescent="0.2">
      <c r="A31" s="28">
        <v>1242</v>
      </c>
      <c r="B31" s="24" t="s">
        <v>119</v>
      </c>
      <c r="C31" s="29">
        <v>2324814.61</v>
      </c>
      <c r="D31" s="29">
        <v>-25335.43</v>
      </c>
    </row>
    <row r="32" spans="1:4" x14ac:dyDescent="0.2">
      <c r="A32" s="28">
        <v>1243</v>
      </c>
      <c r="B32" s="24" t="s">
        <v>120</v>
      </c>
      <c r="C32" s="29">
        <v>4972916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53423387.689999998</v>
      </c>
      <c r="D33" s="29">
        <v>10937124.949999999</v>
      </c>
    </row>
    <row r="34" spans="1:6" x14ac:dyDescent="0.2">
      <c r="A34" s="28">
        <v>1245</v>
      </c>
      <c r="B34" s="24" t="s">
        <v>122</v>
      </c>
      <c r="C34" s="29">
        <v>8258025.6299999999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25384995.780000001</v>
      </c>
      <c r="D35" s="29">
        <v>35668.660000000003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1096282.23</v>
      </c>
      <c r="D38" s="89">
        <f>SUM(D39:D43)</f>
        <v>-85995.4</v>
      </c>
    </row>
    <row r="39" spans="1:6" x14ac:dyDescent="0.2">
      <c r="A39" s="28">
        <v>1251</v>
      </c>
      <c r="B39" s="24" t="s">
        <v>130</v>
      </c>
      <c r="C39" s="29">
        <v>53985.7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1042296.53</v>
      </c>
      <c r="D42" s="29">
        <v>-85995.4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799652899.43000007</v>
      </c>
      <c r="D44" s="89">
        <f>D21+D29+D38</f>
        <v>-6314629.8100000024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2024</v>
      </c>
      <c r="D47" s="90">
        <f>D20</f>
        <v>2023</v>
      </c>
      <c r="F47"/>
    </row>
    <row r="48" spans="1:6" ht="11.25" customHeight="1" x14ac:dyDescent="0.25">
      <c r="A48" s="35">
        <v>3210</v>
      </c>
      <c r="B48" s="36" t="s">
        <v>404</v>
      </c>
      <c r="C48" s="89">
        <v>21950867.73</v>
      </c>
      <c r="D48" s="89">
        <v>93261642.859999999</v>
      </c>
      <c r="E48" s="99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72669482.730000004</v>
      </c>
      <c r="D49" s="89">
        <f>D50+D62+D63+D72+D75+D81+D90</f>
        <v>38983482.590000004</v>
      </c>
      <c r="E49" s="100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4811275.93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8356135.54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72669482.730000004</v>
      </c>
      <c r="D90" s="89">
        <v>38983482.590000004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</f>
        <v>2663646.54</v>
      </c>
      <c r="D101" s="89">
        <v>0</v>
      </c>
      <c r="F101"/>
    </row>
    <row r="102" spans="1:6" x14ac:dyDescent="0.2">
      <c r="A102" s="35">
        <v>4300</v>
      </c>
      <c r="B102" s="101" t="s">
        <v>39</v>
      </c>
      <c r="C102" s="29">
        <v>2663646.54</v>
      </c>
      <c r="D102" s="29">
        <v>2494976.38</v>
      </c>
    </row>
    <row r="103" spans="1:6" x14ac:dyDescent="0.2">
      <c r="A103" s="35">
        <v>4310</v>
      </c>
      <c r="B103" s="101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2" t="s">
        <v>248</v>
      </c>
      <c r="C105" s="29">
        <v>2663646.54</v>
      </c>
      <c r="D105" s="29">
        <v>2494976.38</v>
      </c>
    </row>
    <row r="106" spans="1:6" x14ac:dyDescent="0.2">
      <c r="A106" s="35">
        <v>4320</v>
      </c>
      <c r="B106" s="101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28"/>
      <c r="B136" s="96" t="s">
        <v>429</v>
      </c>
      <c r="C136" s="89">
        <f>C48+C49-C101</f>
        <v>91956703.920000002</v>
      </c>
      <c r="D136" s="89">
        <f>D48+D49-D101</f>
        <v>132245125.45</v>
      </c>
      <c r="F136"/>
    </row>
    <row r="137" spans="1:6" ht="9.6" customHeight="1" x14ac:dyDescent="0.25">
      <c r="F137"/>
    </row>
    <row r="138" spans="1:6" ht="9.9499999999999993" customHeight="1" x14ac:dyDescent="0.25">
      <c r="B138" s="15" t="s">
        <v>55</v>
      </c>
      <c r="F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5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22" workbookViewId="3">
      <selection activeCell="C60" sqref="C60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56" t="str">
        <f>ESF!A1</f>
        <v>MUNICIPIO DE ACAMBARO, GTO. 2024</v>
      </c>
      <c r="B1" s="157"/>
      <c r="C1" s="158"/>
    </row>
    <row r="2" spans="1:5" s="31" customFormat="1" ht="11.25" customHeight="1" x14ac:dyDescent="0.25">
      <c r="A2" s="159" t="s">
        <v>430</v>
      </c>
      <c r="B2" s="160"/>
      <c r="C2" s="161"/>
    </row>
    <row r="3" spans="1:5" s="31" customFormat="1" ht="11.25" customHeight="1" x14ac:dyDescent="0.25">
      <c r="A3" s="159" t="str">
        <f>ESF!A3</f>
        <v>DEL 01 DE ENERO DEL 2024 AL 31 DE DICIEMBRE DEL 2024</v>
      </c>
      <c r="B3" s="160"/>
      <c r="C3" s="161"/>
    </row>
    <row r="4" spans="1:5" s="31" customFormat="1" x14ac:dyDescent="0.25">
      <c r="A4" s="162" t="s">
        <v>431</v>
      </c>
      <c r="B4" s="163"/>
      <c r="C4" s="164"/>
    </row>
    <row r="5" spans="1:5" s="33" customFormat="1" x14ac:dyDescent="0.2">
      <c r="A5" s="165" t="s">
        <v>479</v>
      </c>
      <c r="B5" s="165"/>
      <c r="C5" s="145">
        <f>'Notas a los Edos Financieros'!D1</f>
        <v>2024</v>
      </c>
    </row>
    <row r="6" spans="1:5" x14ac:dyDescent="0.2">
      <c r="A6" s="47" t="s">
        <v>432</v>
      </c>
      <c r="B6" s="47"/>
      <c r="C6" s="48">
        <v>488258002.06999999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488258002.06999999</v>
      </c>
    </row>
    <row r="23" spans="1:3" x14ac:dyDescent="0.2">
      <c r="B23" s="15" t="s">
        <v>589</v>
      </c>
    </row>
    <row r="24" spans="1:3" x14ac:dyDescent="0.2">
      <c r="B24" s="32" t="s">
        <v>590</v>
      </c>
    </row>
    <row r="52" spans="2:2" x14ac:dyDescent="0.2">
      <c r="B52" s="32" t="s">
        <v>591</v>
      </c>
    </row>
    <row r="53" spans="2:2" x14ac:dyDescent="0.2">
      <c r="B53" s="32" t="s">
        <v>592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62"/>
  <sheetViews>
    <sheetView tabSelected="1" workbookViewId="0">
      <selection sqref="A1:C1"/>
    </sheetView>
    <sheetView workbookViewId="1">
      <selection sqref="A1:C1"/>
    </sheetView>
    <sheetView workbookViewId="2">
      <selection sqref="A1:C1"/>
    </sheetView>
    <sheetView topLeftCell="A16" workbookViewId="3">
      <selection activeCell="F55" sqref="F55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66" t="str">
        <f>ESF!A1</f>
        <v>MUNICIPIO DE ACAMBARO, GTO. 2024</v>
      </c>
      <c r="B1" s="167"/>
      <c r="C1" s="168"/>
    </row>
    <row r="2" spans="1:5" s="34" customFormat="1" ht="11.25" customHeight="1" x14ac:dyDescent="0.25">
      <c r="A2" s="169" t="s">
        <v>445</v>
      </c>
      <c r="B2" s="170"/>
      <c r="C2" s="171"/>
    </row>
    <row r="3" spans="1:5" s="34" customFormat="1" ht="11.25" customHeight="1" x14ac:dyDescent="0.25">
      <c r="A3" s="169" t="str">
        <f>ESF!A3</f>
        <v>DEL 01 DE ENERO DEL 2024 AL 31 DE DICIEMBRE DEL 2024</v>
      </c>
      <c r="B3" s="170"/>
      <c r="C3" s="171"/>
    </row>
    <row r="4" spans="1:5" x14ac:dyDescent="0.2">
      <c r="A4" s="162" t="s">
        <v>431</v>
      </c>
      <c r="B4" s="163"/>
      <c r="C4" s="164"/>
    </row>
    <row r="5" spans="1:5" ht="11.25" customHeight="1" x14ac:dyDescent="0.2">
      <c r="A5" s="165" t="s">
        <v>479</v>
      </c>
      <c r="B5" s="165"/>
      <c r="C5" s="145">
        <f>'Notas a los Edos Financieros'!D1</f>
        <v>2024</v>
      </c>
    </row>
    <row r="6" spans="1:5" ht="15" x14ac:dyDescent="0.25">
      <c r="A6" s="77" t="s">
        <v>446</v>
      </c>
      <c r="B6" s="47"/>
      <c r="C6" s="70">
        <v>552915511.24000001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172196535.62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292520</v>
      </c>
      <c r="E11" s="148"/>
    </row>
    <row r="12" spans="1:5" x14ac:dyDescent="0.2">
      <c r="A12" s="87">
        <v>2.4</v>
      </c>
      <c r="B12" s="69" t="s">
        <v>119</v>
      </c>
      <c r="C12" s="80">
        <v>29685</v>
      </c>
      <c r="E12" s="148"/>
    </row>
    <row r="13" spans="1:5" x14ac:dyDescent="0.2">
      <c r="A13" s="87">
        <v>2.5</v>
      </c>
      <c r="B13" s="69" t="s">
        <v>120</v>
      </c>
      <c r="C13" s="80">
        <v>0</v>
      </c>
      <c r="E13" s="148"/>
    </row>
    <row r="14" spans="1:5" x14ac:dyDescent="0.2">
      <c r="A14" s="87">
        <v>2.6</v>
      </c>
      <c r="B14" s="69" t="s">
        <v>121</v>
      </c>
      <c r="C14" s="80">
        <v>12961333.949999999</v>
      </c>
      <c r="E14" s="148"/>
    </row>
    <row r="15" spans="1:5" x14ac:dyDescent="0.2">
      <c r="A15" s="87">
        <v>2.7</v>
      </c>
      <c r="B15" s="69" t="s">
        <v>122</v>
      </c>
      <c r="C15" s="80">
        <v>0</v>
      </c>
      <c r="E15" s="148"/>
    </row>
    <row r="16" spans="1:5" x14ac:dyDescent="0.2">
      <c r="A16" s="87">
        <v>2.8</v>
      </c>
      <c r="B16" s="69" t="s">
        <v>123</v>
      </c>
      <c r="C16" s="80">
        <v>150068.5</v>
      </c>
      <c r="E16" s="148"/>
    </row>
    <row r="17" spans="1:5" x14ac:dyDescent="0.2">
      <c r="A17" s="87">
        <v>2.9</v>
      </c>
      <c r="B17" s="69" t="s">
        <v>125</v>
      </c>
      <c r="C17" s="80">
        <v>29970</v>
      </c>
      <c r="E17" s="148"/>
    </row>
    <row r="18" spans="1:5" x14ac:dyDescent="0.2">
      <c r="A18" s="87" t="s">
        <v>448</v>
      </c>
      <c r="B18" s="69" t="s">
        <v>449</v>
      </c>
      <c r="C18" s="80">
        <v>663758.84</v>
      </c>
      <c r="E18" s="148"/>
    </row>
    <row r="19" spans="1:5" x14ac:dyDescent="0.2">
      <c r="A19" s="87" t="s">
        <v>450</v>
      </c>
      <c r="B19" s="69" t="s">
        <v>129</v>
      </c>
      <c r="C19" s="80">
        <v>86299</v>
      </c>
      <c r="E19" s="148"/>
    </row>
    <row r="20" spans="1:5" x14ac:dyDescent="0.2">
      <c r="A20" s="87" t="s">
        <v>451</v>
      </c>
      <c r="B20" s="69" t="s">
        <v>452</v>
      </c>
      <c r="C20" s="80">
        <v>157965386.33000001</v>
      </c>
    </row>
    <row r="21" spans="1:5" x14ac:dyDescent="0.2">
      <c r="A21" s="87" t="s">
        <v>453</v>
      </c>
      <c r="B21" s="69" t="s">
        <v>454</v>
      </c>
      <c r="C21" s="80">
        <v>0</v>
      </c>
      <c r="E21" s="148"/>
    </row>
    <row r="22" spans="1:5" x14ac:dyDescent="0.2">
      <c r="A22" s="87" t="s">
        <v>455</v>
      </c>
      <c r="B22" s="69" t="s">
        <v>456</v>
      </c>
      <c r="C22" s="80">
        <v>0</v>
      </c>
      <c r="E22" s="148"/>
    </row>
    <row r="23" spans="1:5" x14ac:dyDescent="0.2">
      <c r="A23" s="87" t="s">
        <v>457</v>
      </c>
      <c r="B23" s="69" t="s">
        <v>458</v>
      </c>
      <c r="C23" s="80">
        <v>0</v>
      </c>
      <c r="E23" s="148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8"/>
    </row>
    <row r="26" spans="1:5" x14ac:dyDescent="0.2">
      <c r="A26" s="87" t="s">
        <v>463</v>
      </c>
      <c r="B26" s="69" t="s">
        <v>464</v>
      </c>
      <c r="C26" s="80">
        <v>0</v>
      </c>
      <c r="E26" s="148"/>
    </row>
    <row r="27" spans="1:5" x14ac:dyDescent="0.2">
      <c r="A27" s="87" t="s">
        <v>465</v>
      </c>
      <c r="B27" s="69" t="s">
        <v>466</v>
      </c>
      <c r="C27" s="80">
        <v>0</v>
      </c>
      <c r="E27" s="148"/>
    </row>
    <row r="28" spans="1:5" x14ac:dyDescent="0.2">
      <c r="A28" s="87" t="s">
        <v>467</v>
      </c>
      <c r="B28" s="69" t="s">
        <v>468</v>
      </c>
      <c r="C28" s="80">
        <v>17514</v>
      </c>
      <c r="E28" s="148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85836894.200000003</v>
      </c>
    </row>
    <row r="32" spans="1:5" x14ac:dyDescent="0.2">
      <c r="A32" s="87" t="s">
        <v>472</v>
      </c>
      <c r="B32" s="69" t="s">
        <v>346</v>
      </c>
      <c r="C32" s="80">
        <v>13167411.470000001</v>
      </c>
      <c r="E32" s="148"/>
    </row>
    <row r="33" spans="1:5" x14ac:dyDescent="0.2">
      <c r="A33" s="87" t="s">
        <v>473</v>
      </c>
      <c r="B33" s="69" t="s">
        <v>355</v>
      </c>
      <c r="C33" s="80">
        <v>0</v>
      </c>
      <c r="E33" s="148"/>
    </row>
    <row r="34" spans="1:5" x14ac:dyDescent="0.2">
      <c r="A34" s="87" t="s">
        <v>474</v>
      </c>
      <c r="B34" s="69" t="s">
        <v>358</v>
      </c>
      <c r="C34" s="80">
        <v>0</v>
      </c>
      <c r="E34" s="148"/>
    </row>
    <row r="35" spans="1:5" x14ac:dyDescent="0.2">
      <c r="A35" s="87" t="s">
        <v>562</v>
      </c>
      <c r="B35" s="69" t="s">
        <v>364</v>
      </c>
      <c r="C35" s="80">
        <v>0</v>
      </c>
      <c r="E35" s="148"/>
    </row>
    <row r="36" spans="1:5" x14ac:dyDescent="0.2">
      <c r="A36" s="87" t="s">
        <v>563</v>
      </c>
      <c r="B36" s="69" t="s">
        <v>374</v>
      </c>
      <c r="C36" s="80">
        <v>72669482.730000004</v>
      </c>
      <c r="E36" s="148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466555869.81999999</v>
      </c>
    </row>
    <row r="42" spans="1:5" x14ac:dyDescent="0.2">
      <c r="B42" s="15" t="s">
        <v>589</v>
      </c>
    </row>
    <row r="43" spans="1:5" x14ac:dyDescent="0.2">
      <c r="B43" s="32" t="s">
        <v>590</v>
      </c>
    </row>
    <row r="61" spans="2:2" x14ac:dyDescent="0.2">
      <c r="B61" s="32" t="s">
        <v>591</v>
      </c>
    </row>
    <row r="62" spans="2:2" x14ac:dyDescent="0.2">
      <c r="B62" s="32" t="s">
        <v>592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horizontalDpi="0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workbookViewId="3">
      <selection sqref="A1:F1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55" t="str">
        <f>'Notas a los Edos Financieros'!A1</f>
        <v>MUNICIPIO DE ACAMBARO, GTO. 2024</v>
      </c>
      <c r="B1" s="174"/>
      <c r="C1" s="174"/>
      <c r="D1" s="174"/>
      <c r="E1" s="174"/>
      <c r="F1" s="174"/>
      <c r="G1" s="22" t="s">
        <v>0</v>
      </c>
      <c r="H1" s="23">
        <f>'Notas a los Edos Financieros'!D1</f>
        <v>2024</v>
      </c>
    </row>
    <row r="2" spans="1:10" ht="11.25" customHeight="1" x14ac:dyDescent="0.2">
      <c r="A2" s="155" t="s">
        <v>478</v>
      </c>
      <c r="B2" s="174"/>
      <c r="C2" s="174"/>
      <c r="D2" s="174"/>
      <c r="E2" s="174"/>
      <c r="F2" s="17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55" t="str">
        <f>'Notas a los Edos Financieros'!A3</f>
        <v>DEL 01 DE ENERO DEL 2024 AL 31 DE DICIEMBRE DEL 2024</v>
      </c>
      <c r="B3" s="174"/>
      <c r="C3" s="174"/>
      <c r="D3" s="174"/>
      <c r="E3" s="174"/>
      <c r="F3" s="174"/>
      <c r="G3" s="22" t="s">
        <v>3</v>
      </c>
      <c r="H3" s="23">
        <f>'Notas a los Edos Financieros'!D3</f>
        <v>4</v>
      </c>
    </row>
    <row r="4" spans="1:10" ht="11.25" customHeight="1" x14ac:dyDescent="0.2">
      <c r="A4" s="155" t="s">
        <v>4</v>
      </c>
      <c r="B4" s="155"/>
      <c r="C4" s="155"/>
      <c r="D4" s="155"/>
      <c r="E4" s="155"/>
      <c r="F4" s="15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2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1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1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1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1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1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1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1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1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1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1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1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1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1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1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1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1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1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1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1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1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1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1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1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1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1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1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2" t="s">
        <v>583</v>
      </c>
    </row>
    <row r="38" spans="1:6" ht="12" thickBot="1" x14ac:dyDescent="0.25"/>
    <row r="39" spans="1:6" ht="12" x14ac:dyDescent="0.2">
      <c r="B39" s="172" t="s">
        <v>547</v>
      </c>
      <c r="C39" s="173"/>
    </row>
    <row r="40" spans="1:6" ht="12" x14ac:dyDescent="0.2">
      <c r="B40" s="134" t="s">
        <v>479</v>
      </c>
      <c r="C40" s="135">
        <f>H1</f>
        <v>2024</v>
      </c>
    </row>
    <row r="41" spans="1:6" x14ac:dyDescent="0.2">
      <c r="A41" s="24">
        <v>8110</v>
      </c>
      <c r="B41" s="136" t="s">
        <v>514</v>
      </c>
      <c r="C41" s="149">
        <v>555318172.27999997</v>
      </c>
    </row>
    <row r="42" spans="1:6" x14ac:dyDescent="0.2">
      <c r="A42" s="24">
        <v>8120</v>
      </c>
      <c r="B42" s="136" t="s">
        <v>515</v>
      </c>
      <c r="C42" s="149">
        <v>148369108.21000001</v>
      </c>
    </row>
    <row r="43" spans="1:6" x14ac:dyDescent="0.2">
      <c r="A43" s="24">
        <v>8130</v>
      </c>
      <c r="B43" s="136" t="s">
        <v>516</v>
      </c>
      <c r="C43" s="149">
        <v>80021676.689999998</v>
      </c>
    </row>
    <row r="44" spans="1:6" x14ac:dyDescent="0.2">
      <c r="A44" s="24">
        <v>8140</v>
      </c>
      <c r="B44" s="136" t="s">
        <v>517</v>
      </c>
      <c r="C44" s="149">
        <v>146.19999999999999</v>
      </c>
    </row>
    <row r="45" spans="1:6" ht="12" thickBot="1" x14ac:dyDescent="0.25">
      <c r="A45" s="24">
        <v>8150</v>
      </c>
      <c r="B45" s="137" t="s">
        <v>518</v>
      </c>
      <c r="C45" s="150">
        <v>486970594.56</v>
      </c>
    </row>
    <row r="47" spans="1:6" ht="12" thickBot="1" x14ac:dyDescent="0.25"/>
    <row r="48" spans="1:6" ht="12" x14ac:dyDescent="0.2">
      <c r="B48" s="172" t="s">
        <v>548</v>
      </c>
      <c r="C48" s="173"/>
    </row>
    <row r="49" spans="1:3" ht="12" x14ac:dyDescent="0.2">
      <c r="B49" s="134" t="s">
        <v>479</v>
      </c>
      <c r="C49" s="135">
        <f>C40</f>
        <v>2024</v>
      </c>
    </row>
    <row r="50" spans="1:3" x14ac:dyDescent="0.2">
      <c r="A50" s="24">
        <v>8210</v>
      </c>
      <c r="B50" s="136" t="s">
        <v>519</v>
      </c>
      <c r="C50" s="138">
        <v>555318172.27999997</v>
      </c>
    </row>
    <row r="51" spans="1:3" x14ac:dyDescent="0.2">
      <c r="A51" s="24">
        <v>8220</v>
      </c>
      <c r="B51" s="136" t="s">
        <v>520</v>
      </c>
      <c r="C51" s="138">
        <v>34095833.609999999</v>
      </c>
    </row>
    <row r="52" spans="1:3" x14ac:dyDescent="0.2">
      <c r="A52" s="24">
        <v>8230</v>
      </c>
      <c r="B52" s="136" t="s">
        <v>521</v>
      </c>
      <c r="C52" s="138">
        <v>-80021676.689999998</v>
      </c>
    </row>
    <row r="53" spans="1:3" x14ac:dyDescent="0.2">
      <c r="A53" s="24">
        <v>8240</v>
      </c>
      <c r="B53" s="136" t="s">
        <v>522</v>
      </c>
      <c r="C53" s="138">
        <v>48343125.82</v>
      </c>
    </row>
    <row r="54" spans="1:3" x14ac:dyDescent="0.2">
      <c r="A54" s="24">
        <v>8250</v>
      </c>
      <c r="B54" s="136" t="s">
        <v>523</v>
      </c>
      <c r="C54" s="138">
        <v>0</v>
      </c>
    </row>
    <row r="55" spans="1:3" x14ac:dyDescent="0.2">
      <c r="A55" s="24">
        <v>8260</v>
      </c>
      <c r="B55" s="136" t="s">
        <v>524</v>
      </c>
      <c r="C55" s="138">
        <v>15153792.210000001</v>
      </c>
    </row>
    <row r="56" spans="1:3" ht="12" thickBot="1" x14ac:dyDescent="0.25">
      <c r="A56" s="24">
        <v>8270</v>
      </c>
      <c r="B56" s="137" t="s">
        <v>525</v>
      </c>
      <c r="C56" s="139">
        <v>537747097.33000004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7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2025-01-29T20:55:40Z</cp:lastPrinted>
  <dcterms:created xsi:type="dcterms:W3CDTF">2012-12-11T20:36:24Z</dcterms:created>
  <dcterms:modified xsi:type="dcterms:W3CDTF">2025-01-29T20:58:49Z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