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E0103F52-88EF-4B9C-A6EB-AA531FB3DE75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ACT!$A$1:$E$222</definedName>
    <definedName name="_xlnm.Print_Area" localSheetId="6">Conciliacion_Eg!$A$1:$F$49</definedName>
    <definedName name="_xlnm.Print_Area" localSheetId="5">Conciliacion_Ig!$A$1:$F$34</definedName>
    <definedName name="_xlnm.Print_Area" localSheetId="4">EFE!$A$1:$E$149</definedName>
    <definedName name="_xlnm.Print_Area" localSheetId="2">ESF!$A$1:$H$182</definedName>
    <definedName name="_xlnm.Print_Area" localSheetId="0">'Notas a los Edos Financieros'!$A$1:$D$61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<sst xmlns="http://schemas.openxmlformats.org/spreadsheetml/2006/main" count="902" uniqueCount="606">
  <si>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</si>
  <si>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</si>
  <si>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</si>
  <si>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</si>
  <si>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</si>
  <si>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</si>
  <si>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</si>
  <si>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</si>
  <si>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</si>
  <si>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</si>
  <si>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</si>
  <si>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</si>
  <si>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</si>
  <si>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</si>
  <si>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</si>
  <si>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</si>
  <si>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</si>
  <si>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</si>
  <si>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</si>
  <si>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</si>
  <si>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</si>
  <si>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</si>
  <si>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</si>
  <si>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</si>
  <si>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</si>
  <si>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</si>
  <si>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</si>
  <si>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</si>
  <si>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</si>
  <si>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</si>
  <si>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</si>
  <si>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</si>
  <si>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</si>
  <si>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</si>
  <si>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</si>
  <si>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</si>
  <si>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</si>
  <si>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</si>
  <si>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</si>
  <si>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</si>
  <si>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</si>
  <si>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</si>
  <si>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</si>
  <si>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</si>
  <si>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</si>
  <si>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</si>
  <si>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</si>
  <si>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</si>
  <si>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</si>
  <si>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</si>
  <si>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</si>
  <si>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</si>
  <si>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</si>
  <si>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</si>
  <si>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</si>
  <si>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</si>
  <si>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</si>
  <si>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</si>
  <si>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</si>
  <si>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</si>
  <si>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</si>
  <si>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</si>
  <si>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</si>
  <si>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</si>
  <si>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</si>
  <si>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</si>
  <si>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</si>
  <si>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</si>
  <si>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</si>
  <si>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</si>
  <si>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</si>
  <si>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</si>
  <si>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</si>
  <si>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</si>
  <si>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</si>
  <si>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</si>
  <si>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</si>
  <si>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</si>
  <si>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</si>
  <si>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</si>
  <si>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</si>
  <si>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</si>
  <si>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</si>
  <si>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</si>
  <si>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</si>
  <si>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</si>
  <si>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</si>
  <si>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</si>
  <si>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</si>
  <si>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</si>
  <si>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</si>
  <si>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</si>
  <si>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</si>
  <si>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</si>
  <si>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</si>
  <si>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</si>
  <si>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</si>
  <si>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</si>
  <si>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</si>
  <si>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</si>
  <si>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</si>
  <si>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</si>
  <si>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</si>
  <si>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</si>
  <si>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</si>
  <si>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</si>
  <si>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</si>
  <si>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</si>
  <si>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</si>
  <si>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</si>
  <si>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</si>
  <si>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</si>
  <si>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</si>
  <si>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</si>
  <si>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</si>
  <si>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</si>
  <si>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</si>
  <si>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</si>
  <si>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</si>
  <si>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</si>
  <si>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</si>
  <si>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</si>
  <si>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</si>
  <si>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</si>
  <si>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</si>
  <si>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</si>
  <si>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</si>
  <si>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</si>
  <si>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</si>
  <si>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</si>
  <si>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</si>
  <si>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</si>
  <si>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</si>
  <si>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</si>
  <si>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</si>
  <si>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</si>
  <si>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</si>
  <si>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</si>
  <si>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</si>
  <si>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</si>
  <si>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</si>
  <si>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</si>
  <si>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</si>
  <si>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</si>
  <si>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</si>
  <si>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</si>
  <si>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</si>
  <si>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</si>
  <si>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</si>
  <si>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</si>
  <si>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</si>
  <si>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</si>
  <si>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</si>
  <si>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</si>
  <si>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</si>
  <si>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</si>
  <si>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</si>
  <si>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</si>
  <si>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</si>
  <si>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</si>
  <si>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</si>
  <si>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</si>
  <si>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</si>
  <si>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</si>
  <si>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</si>
  <si>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</si>
  <si>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</si>
  <si>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</si>
  <si>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</si>
  <si>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</si>
  <si>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</si>
  <si>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</si>
  <si>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</si>
  <si>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</si>
  <si>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</si>
  <si>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</si>
  <si>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</si>
  <si>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</si>
  <si>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</si>
  <si>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</si>
  <si>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</si>
  <si>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</si>
  <si>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</si>
  <si>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</si>
  <si>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</si>
  <si>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</si>
  <si>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</si>
  <si>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</si>
  <si>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</si>
  <si>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</si>
  <si>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</si>
  <si>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</si>
  <si>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</si>
  <si>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</si>
  <si>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</si>
  <si>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</si>
  <si>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</si>
  <si>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</si>
  <si>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</si>
  <si>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</si>
  <si>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</si>
  <si>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</si>
  <si>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</si>
  <si>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</si>
  <si>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</si>
  <si>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</si>
  <si>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</si>
  <si>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</si>
  <si>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</si>
  <si>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</si>
  <si>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</si>
  <si>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</si>
  <si>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</si>
  <si>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</si>
  <si>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</si>
  <si>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</si>
  <si>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</si>
  <si>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</si>
  <si>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</si>
  <si>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</si>
  <si>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</si>
  <si>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</si>
  <si>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</si>
  <si>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</si>
  <si>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</si>
  <si>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</si>
  <si>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</si>
  <si>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</si>
  <si>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</si>
  <si>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</si>
  <si>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</si>
  <si>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</si>
  <si>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</si>
  <si>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</si>
  <si>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</si>
  <si>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</si>
  <si>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</si>
  <si>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</si>
  <si>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</si>
  <si>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</si>
  <si>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</si>
  <si>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</si>
  <si>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</si>
  <si>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</si>
  <si>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</si>
  <si>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</si>
  <si>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</si>
  <si>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</si>
  <si>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</si>
  <si>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</si>
  <si>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</si>
  <si>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</si>
  <si>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</si>
  <si>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</si>
  <si>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</si>
  <si>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</si>
  <si>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</si>
  <si>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</si>
  <si>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</si>
  <si>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</si>
  <si>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</si>
  <si>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</si>
  <si>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</si>
  <si>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</si>
  <si>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</si>
  <si>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</si>
  <si>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</si>
  <si>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</si>
  <si>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</si>
  <si>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</si>
  <si>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</si>
  <si>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</si>
  <si>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</si>
  <si>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</si>
  <si>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</si>
  <si>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</si>
  <si>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</si>
  <si>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</si>
  <si>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</si>
  <si>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</si>
  <si>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</si>
  <si>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</si>
  <si>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</si>
  <si>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</si>
  <si>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</si>
  <si>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</si>
  <si>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</si>
  <si>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</si>
  <si>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</si>
  <si>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</si>
  <si>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</si>
  <si>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</si>
  <si>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</si>
  <si>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</si>
  <si>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</si>
  <si>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</si>
  <si>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</si>
  <si>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</si>
  <si>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</si>
  <si>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</si>
  <si>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</si>
  <si>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</si>
  <si>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</si>
  <si>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</si>
  <si>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</si>
  <si>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</si>
  <si>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</si>
  <si>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</si>
  <si>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</si>
  <si>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</si>
  <si>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</si>
  <si>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</si>
  <si>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</si>
  <si>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</si>
  <si>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</si>
  <si>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</si>
  <si>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</si>
  <si>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</si>
  <si>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</si>
  <si>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</si>
  <si>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</si>
  <si>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</si>
  <si>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</si>
  <si>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</si>
  <si>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</si>
  <si>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</si>
  <si>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</si>
  <si>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</si>
  <si>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</si>
  <si>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</si>
  <si>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</si>
  <si>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</si>
  <si>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</si>
  <si>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</si>
  <si>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</si>
  <si>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</si>
  <si>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</si>
  <si>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</si>
  <si>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</si>
  <si>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</si>
  <si>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</si>
  <si>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</si>
  <si>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</si>
  <si>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</si>
  <si>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</si>
  <si>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</si>
  <si>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</si>
  <si>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</si>
  <si>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</si>
  <si>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</si>
  <si>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</si>
  <si>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</si>
  <si>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</si>
  <si>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</si>
  <si>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</si>
  <si>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</si>
  <si>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</si>
  <si>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</si>
  <si>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</si>
  <si>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</si>
  <si>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</si>
  <si>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</si>
  <si>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</si>
  <si>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</si>
  <si>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</si>
  <si>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</si>
  <si>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</si>
  <si>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</si>
  <si>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</si>
  <si>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</si>
  <si>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</si>
  <si>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</si>
  <si>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</si>
  <si>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</si>
  <si>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</si>
  <si>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</si>
  <si>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</si>
  <si>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</si>
  <si>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</si>
  <si>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</si>
  <si>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</si>
  <si>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</si>
  <si>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</si>
  <si>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</si>
  <si>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</si>
  <si>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</si>
  <si>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</si>
  <si>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</si>
  <si>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</si>
  <si>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</si>
  <si>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</si>
  <si>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</si>
  <si>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</si>
  <si>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</si>
  <si>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</si>
  <si>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</si>
  <si>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</si>
  <si>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</si>
  <si>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</si>
  <si>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</si>
  <si>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</si>
  <si>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</si>
  <si>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</si>
  <si>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</si>
  <si>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</si>
  <si>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</si>
  <si>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</si>
  <si>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</si>
  <si>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</si>
  <si>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</si>
  <si>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</si>
  <si>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</si>
  <si>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</si>
  <si>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</si>
  <si>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</si>
  <si>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</si>
  <si>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</si>
  <si>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</si>
  <si>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</si>
  <si>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</si>
  <si>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</si>
  <si>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</si>
  <si>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</si>
  <si>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</si>
  <si>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</si>
  <si>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</si>
  <si>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</si>
  <si>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</si>
  <si>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</si>
  <si>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</si>
  <si>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</si>
  <si>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</si>
  <si>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</si>
  <si>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</si>
  <si>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</si>
  <si>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</si>
  <si>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</si>
  <si>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</si>
  <si>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</si>
  <si>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</si>
  <si>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</si>
  <si>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</si>
  <si>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</si>
  <si>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</si>
  <si>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</si>
  <si>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</si>
  <si>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</si>
  <si>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</si>
  <si>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</si>
  <si>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</si>
  <si>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</si>
  <si>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</si>
  <si>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</si>
  <si>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</si>
  <si>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</si>
  <si>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</si>
  <si>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</si>
  <si>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</si>
  <si>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</si>
  <si>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</si>
  <si>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</si>
  <si>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</si>
  <si>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</si>
  <si>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</si>
  <si>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</si>
  <si>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</si>
  <si>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</si>
  <si>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</si>
  <si>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</si>
  <si>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</si>
  <si>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</si>
  <si>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</si>
  <si>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</si>
  <si>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</si>
  <si>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</si>
  <si>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</si>
  <si>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</si>
  <si>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</si>
  <si>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</si>
  <si>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</si>
  <si>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</si>
  <si>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</si>
  <si>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</si>
  <si>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</si>
  <si>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</si>
  <si>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</si>
  <si>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</si>
  <si>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</si>
  <si>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</si>
  <si>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</si>
  <si>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</si>
  <si>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</si>
  <si>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</si>
  <si>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</si>
  <si>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</si>
  <si>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</si>
  <si>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</si>
  <si>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</si>
  <si>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</si>
  <si>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</si>
  <si>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</si>
  <si>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</si>
  <si>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</si>
  <si>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</si>
  <si>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</si>
  <si>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</si>
  <si>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</si>
  <si>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</si>
  <si>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</si>
  <si>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</si>
  <si>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</si>
  <si>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</si>
  <si>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</si>
  <si>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</si>
  <si>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</si>
  <si>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</si>
  <si>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</si>
  <si>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</si>
  <si>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</si>
  <si>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</si>
  <si>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</si>
  <si>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</si>
  <si>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</si>
  <si>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</si>
  <si>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</si>
  <si>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</si>
  <si>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</si>
  <si>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</si>
  <si>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</si>
  <si>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</si>
  <si>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</si>
  <si>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</si>
  <si>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</si>
  <si>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</si>
  <si>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</si>
  <si>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</si>
  <si>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</si>
  <si>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</si>
  <si>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</si>
  <si>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</si>
  <si>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</si>
  <si>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</si>
  <si>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</si>
  <si>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</si>
  <si>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</si>
  <si>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</si>
  <si>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</si>
  <si>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</si>
  <si>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</si>
  <si>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</si>
  <si>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</si>
  <si>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</si>
  <si>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</si>
  <si>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</si>
  <si>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</si>
  <si>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</si>
  <si>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</si>
  <si>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</si>
  <si>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</si>
  <si>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</si>
  <si>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</si>
  <si>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</si>
  <si>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</si>
  <si>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</si>
  <si>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</si>
  <si>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</si>
  <si>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</si>
  <si>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</si>
  <si>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</si>
  <si>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</si>
  <si>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</si>
  <si>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</si>
  <si>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</si>
  <si>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</si>
  <si>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</si>
  <si>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</si>
  <si>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</si>
  <si>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</si>
  <si>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</si>
  <si>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</si>
  <si>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</si>
  <si>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</si>
  <si>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</si>
  <si>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</si>
  <si>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</si>
  <si>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</si>
  <si>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</si>
  <si>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</si>
  <si>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</si>
  <si>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</si>
  <si>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</si>
  <si>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</si>
  <si>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</si>
  <si>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</si>
  <si>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</si>
  <si>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para el Desarrollo Integral de la Familia del Municipio de Acámbaro, Guanajuato</t>
  </si>
  <si>
    <t>Del 1 de Enero al 31 de Marzo de 2026</t>
  </si>
  <si>
    <t>___________________________________________________</t>
  </si>
  <si>
    <t>Mtra. Yazmin Romero Corral</t>
  </si>
  <si>
    <t>Directora del Sistema Municipal DIF</t>
  </si>
  <si>
    <t>_____________________________________________________</t>
  </si>
  <si>
    <t>C.P. Blanca A. Ortega García</t>
  </si>
  <si>
    <t>Subdirectora de Administración y Finanzas SMDIF</t>
  </si>
  <si>
    <t xml:space="preserve">  ____________________________________________</t>
  </si>
  <si>
    <t xml:space="preserve">   __________________________________________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</si>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</sst>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9" applyNumberFormat="1" applyFont="1"/>
    <xf numFmtId="0" fontId="2" fillId="0" borderId="0" xfId="0" applyFont="1" applyAlignment="1" applyProtection="1">
      <alignment horizontal="center"/>
      <protection locked="0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9" fillId="0" borderId="0" xfId="0" applyNumberFormat="1" applyFont="1"/>
    <xf numFmtId="4" fontId="11" fillId="4" borderId="0" xfId="9" applyNumberFormat="1" applyFont="1" applyFill="1"/>
    <xf numFmtId="4" fontId="12" fillId="5" borderId="0" xfId="9" applyNumberFormat="1" applyFont="1" applyFill="1"/>
    <xf numFmtId="4" fontId="8" fillId="0" borderId="0" xfId="9" applyNumberFormat="1" applyFont="1"/>
    <xf numFmtId="4" fontId="12" fillId="5" borderId="0" xfId="9" applyNumberFormat="1" applyFont="1" applyFill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9" fillId="0" borderId="0" xfId="8" applyFont="1" applyAlignment="1">
      <alignment horizontal="center"/>
    </xf>
    <xf numFmtId="0" fontId="8" fillId="3" borderId="0" xfId="8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1"/>
  <sheetViews>
    <sheetView tabSelected="1" zoomScaleNormal="100" zoomScaleSheetLayoutView="100" workbookViewId="0">
      <pane ySplit="5" topLeftCell="A25" activePane="bottomLeft" state="frozen"/>
      <selection activeCell="A14" sqref="A14:B14"/>
      <selection pane="bottomLeft" sqref="A1:D6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74" t="s">
        <v>595</v>
      </c>
      <c r="B1" s="175"/>
      <c r="C1" s="95" t="s">
        <v>494</v>
      </c>
      <c r="D1" s="96">
        <v>2026</v>
      </c>
    </row>
    <row r="2" spans="1:4" ht="16.149999999999999" customHeight="1" x14ac:dyDescent="0.2">
      <c r="A2" s="176" t="s">
        <v>493</v>
      </c>
      <c r="B2" s="173"/>
      <c r="C2" s="10" t="s">
        <v>495</v>
      </c>
      <c r="D2" s="97" t="s">
        <v>500</v>
      </c>
    </row>
    <row r="3" spans="1:4" ht="16.149999999999999" customHeight="1" x14ac:dyDescent="0.2">
      <c r="A3" s="177" t="s">
        <v>596</v>
      </c>
      <c r="B3" s="178"/>
      <c r="C3" s="10" t="s">
        <v>496</v>
      </c>
      <c r="D3" s="98">
        <v>1</v>
      </c>
    </row>
    <row r="4" spans="1:4" ht="16.149999999999999" customHeight="1" x14ac:dyDescent="0.2">
      <c r="A4" s="179" t="s">
        <v>515</v>
      </c>
      <c r="B4" s="180"/>
      <c r="C4" s="180"/>
      <c r="D4" s="18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50" spans="2:2" x14ac:dyDescent="0.2">
      <c r="B50" s="132"/>
    </row>
    <row r="51" spans="2:2" x14ac:dyDescent="0.2">
      <c r="B51" s="132" t="s">
        <v>597</v>
      </c>
    </row>
    <row r="52" spans="2:2" x14ac:dyDescent="0.2">
      <c r="B52" s="132" t="s">
        <v>598</v>
      </c>
    </row>
    <row r="53" spans="2:2" x14ac:dyDescent="0.2">
      <c r="B53" s="132" t="s">
        <v>599</v>
      </c>
    </row>
    <row r="54" spans="2:2" x14ac:dyDescent="0.2">
      <c r="B54" s="132"/>
    </row>
    <row r="55" spans="2:2" x14ac:dyDescent="0.2">
      <c r="B55" s="132"/>
    </row>
    <row r="56" spans="2:2" x14ac:dyDescent="0.2">
      <c r="B56" s="132"/>
    </row>
    <row r="57" spans="2:2" x14ac:dyDescent="0.2">
      <c r="B57" s="132"/>
    </row>
    <row r="58" spans="2:2" x14ac:dyDescent="0.2">
      <c r="B58" s="132" t="s">
        <v>600</v>
      </c>
    </row>
    <row r="59" spans="2:2" x14ac:dyDescent="0.2">
      <c r="B59" s="132" t="s">
        <v>601</v>
      </c>
    </row>
    <row r="60" spans="2:2" x14ac:dyDescent="0.2">
      <c r="B60" s="132" t="s">
        <v>602</v>
      </c>
    </row>
    <row r="61" spans="2:2" x14ac:dyDescent="0.2">
      <c r="B61" s="132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1"/>
  <sheetViews>
    <sheetView zoomScaleNormal="100" workbookViewId="0">
      <selection activeCell="B219" sqref="B219:E22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7109375" style="14" customWidth="1"/>
    <col min="4" max="4" width="14.140625" style="14" customWidth="1"/>
    <col min="5" max="5" width="16.85546875" style="14" customWidth="1"/>
    <col min="6" max="16384" width="9.140625" style="14"/>
  </cols>
  <sheetData>
    <row r="1" spans="1:5" s="19" customFormat="1" ht="18.95" customHeight="1" x14ac:dyDescent="0.25">
      <c r="A1" s="173" t="s">
        <v>595</v>
      </c>
      <c r="B1" s="173"/>
      <c r="C1" s="173"/>
      <c r="D1" s="10" t="s">
        <v>497</v>
      </c>
      <c r="E1" s="18">
        <v>2026</v>
      </c>
    </row>
    <row r="2" spans="1:5" s="11" customFormat="1" ht="18.95" customHeight="1" x14ac:dyDescent="0.25">
      <c r="A2" s="173" t="s">
        <v>502</v>
      </c>
      <c r="B2" s="173"/>
      <c r="C2" s="173"/>
      <c r="D2" s="10" t="s">
        <v>498</v>
      </c>
      <c r="E2" s="18" t="s">
        <v>500</v>
      </c>
    </row>
    <row r="3" spans="1:5" s="11" customFormat="1" ht="18.95" customHeight="1" x14ac:dyDescent="0.25">
      <c r="A3" s="173" t="s">
        <v>596</v>
      </c>
      <c r="B3" s="173"/>
      <c r="C3" s="173"/>
      <c r="D3" s="10" t="s">
        <v>499</v>
      </c>
      <c r="E3" s="18">
        <v>1</v>
      </c>
    </row>
    <row r="4" spans="1:5" s="11" customFormat="1" ht="18.95" customHeight="1" x14ac:dyDescent="0.25">
      <c r="A4" s="173" t="s">
        <v>515</v>
      </c>
      <c r="B4" s="173"/>
      <c r="C4" s="173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8" t="s">
        <v>275</v>
      </c>
      <c r="E8" s="129" t="s">
        <v>589</v>
      </c>
    </row>
    <row r="9" spans="1:5" x14ac:dyDescent="0.2">
      <c r="A9" s="100">
        <v>4000</v>
      </c>
      <c r="B9" s="99" t="s">
        <v>549</v>
      </c>
      <c r="C9" s="133">
        <f>SUM(C10+C57+C69)</f>
        <v>3832910.94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33">
        <f>SUM(C11+C21+C27+C30+C36+C39+C48)</f>
        <v>850914</v>
      </c>
      <c r="D10" s="77"/>
      <c r="E10" s="39"/>
    </row>
    <row r="11" spans="1:5" x14ac:dyDescent="0.2">
      <c r="A11" s="100">
        <v>4110</v>
      </c>
      <c r="B11" s="99" t="s">
        <v>223</v>
      </c>
      <c r="C11" s="133">
        <f>SUM(C12:C20)</f>
        <v>0</v>
      </c>
      <c r="D11" s="77"/>
      <c r="E11" s="39"/>
    </row>
    <row r="12" spans="1:5" x14ac:dyDescent="0.2">
      <c r="A12" s="40">
        <v>4111</v>
      </c>
      <c r="B12" s="41" t="s">
        <v>224</v>
      </c>
      <c r="C12" s="134">
        <v>0</v>
      </c>
      <c r="D12" s="77"/>
      <c r="E12" s="39"/>
    </row>
    <row r="13" spans="1:5" x14ac:dyDescent="0.2">
      <c r="A13" s="40">
        <v>4112</v>
      </c>
      <c r="B13" s="41" t="s">
        <v>225</v>
      </c>
      <c r="C13" s="134">
        <v>0</v>
      </c>
      <c r="D13" s="77"/>
      <c r="E13" s="39"/>
    </row>
    <row r="14" spans="1:5" x14ac:dyDescent="0.2">
      <c r="A14" s="40">
        <v>4113</v>
      </c>
      <c r="B14" s="41" t="s">
        <v>226</v>
      </c>
      <c r="C14" s="134">
        <v>0</v>
      </c>
      <c r="D14" s="77"/>
      <c r="E14" s="39"/>
    </row>
    <row r="15" spans="1:5" x14ac:dyDescent="0.2">
      <c r="A15" s="40">
        <v>4114</v>
      </c>
      <c r="B15" s="41" t="s">
        <v>227</v>
      </c>
      <c r="C15" s="134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34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34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34">
        <v>0</v>
      </c>
      <c r="D18" s="77"/>
      <c r="E18" s="39"/>
    </row>
    <row r="19" spans="1:5" ht="22.5" x14ac:dyDescent="0.2">
      <c r="A19" s="40">
        <v>4118</v>
      </c>
      <c r="B19" s="42" t="s">
        <v>408</v>
      </c>
      <c r="C19" s="134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34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33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34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34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34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34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34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33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34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34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33">
        <f>SUM(C31:C35)</f>
        <v>0</v>
      </c>
      <c r="D30" s="77"/>
      <c r="E30" s="39"/>
    </row>
    <row r="31" spans="1:5" x14ac:dyDescent="0.2">
      <c r="A31" s="40">
        <v>4141</v>
      </c>
      <c r="B31" s="41" t="s">
        <v>240</v>
      </c>
      <c r="C31" s="134">
        <v>0</v>
      </c>
      <c r="D31" s="77"/>
      <c r="E31" s="39"/>
    </row>
    <row r="32" spans="1:5" x14ac:dyDescent="0.2">
      <c r="A32" s="40">
        <v>4143</v>
      </c>
      <c r="B32" s="41" t="s">
        <v>241</v>
      </c>
      <c r="C32" s="134">
        <v>0</v>
      </c>
      <c r="D32" s="77"/>
      <c r="E32" s="39"/>
    </row>
    <row r="33" spans="1:5" x14ac:dyDescent="0.2">
      <c r="A33" s="40">
        <v>4144</v>
      </c>
      <c r="B33" s="41" t="s">
        <v>242</v>
      </c>
      <c r="C33" s="134">
        <v>0</v>
      </c>
      <c r="D33" s="77"/>
      <c r="E33" s="39"/>
    </row>
    <row r="34" spans="1:5" ht="22.5" x14ac:dyDescent="0.2">
      <c r="A34" s="40">
        <v>4145</v>
      </c>
      <c r="B34" s="42" t="s">
        <v>411</v>
      </c>
      <c r="C34" s="134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34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33">
        <f>SUM(C37:C38)</f>
        <v>0</v>
      </c>
      <c r="D36" s="77"/>
      <c r="E36" s="39"/>
    </row>
    <row r="37" spans="1:5" x14ac:dyDescent="0.2">
      <c r="A37" s="40">
        <v>4151</v>
      </c>
      <c r="B37" s="41" t="s">
        <v>412</v>
      </c>
      <c r="C37" s="134">
        <v>0</v>
      </c>
      <c r="D37" s="77"/>
      <c r="E37" s="39"/>
    </row>
    <row r="38" spans="1:5" ht="22.5" x14ac:dyDescent="0.2">
      <c r="A38" s="40">
        <v>4154</v>
      </c>
      <c r="B38" s="42" t="s">
        <v>413</v>
      </c>
      <c r="C38" s="134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33">
        <f>SUM(C40:C47)</f>
        <v>0</v>
      </c>
      <c r="D39" s="77"/>
      <c r="E39" s="39"/>
    </row>
    <row r="40" spans="1:5" x14ac:dyDescent="0.2">
      <c r="A40" s="40">
        <v>4161</v>
      </c>
      <c r="B40" s="41" t="s">
        <v>244</v>
      </c>
      <c r="C40" s="134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34">
        <v>0</v>
      </c>
      <c r="D41" s="77"/>
      <c r="E41" s="39"/>
    </row>
    <row r="42" spans="1:5" x14ac:dyDescent="0.2">
      <c r="A42" s="40">
        <v>4163</v>
      </c>
      <c r="B42" s="41" t="s">
        <v>246</v>
      </c>
      <c r="C42" s="134">
        <v>0</v>
      </c>
      <c r="D42" s="77"/>
      <c r="E42" s="39"/>
    </row>
    <row r="43" spans="1:5" x14ac:dyDescent="0.2">
      <c r="A43" s="40">
        <v>4164</v>
      </c>
      <c r="B43" s="41" t="s">
        <v>247</v>
      </c>
      <c r="C43" s="134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34">
        <v>0</v>
      </c>
      <c r="D44" s="77"/>
      <c r="E44" s="39"/>
    </row>
    <row r="45" spans="1:5" ht="22.5" x14ac:dyDescent="0.2">
      <c r="A45" s="40">
        <v>4166</v>
      </c>
      <c r="B45" s="42" t="s">
        <v>415</v>
      </c>
      <c r="C45" s="134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34">
        <v>0</v>
      </c>
      <c r="D46" s="77"/>
      <c r="E46" s="39"/>
    </row>
    <row r="47" spans="1:5" x14ac:dyDescent="0.2">
      <c r="A47" s="40">
        <v>4169</v>
      </c>
      <c r="B47" s="41" t="s">
        <v>250</v>
      </c>
      <c r="C47" s="134">
        <v>0</v>
      </c>
      <c r="D47" s="77"/>
      <c r="E47" s="39"/>
    </row>
    <row r="48" spans="1:5" x14ac:dyDescent="0.2">
      <c r="A48" s="100">
        <v>4170</v>
      </c>
      <c r="B48" s="99" t="s">
        <v>492</v>
      </c>
      <c r="C48" s="133">
        <f>SUM(C49:C56)</f>
        <v>850914</v>
      </c>
      <c r="D48" s="77"/>
      <c r="E48" s="39"/>
    </row>
    <row r="49" spans="1:5" x14ac:dyDescent="0.2">
      <c r="A49" s="40">
        <v>4171</v>
      </c>
      <c r="B49" s="41" t="s">
        <v>416</v>
      </c>
      <c r="C49" s="134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34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34">
        <v>850914</v>
      </c>
      <c r="D51" s="77"/>
      <c r="E51" s="39"/>
    </row>
    <row r="52" spans="1:5" ht="22.5" x14ac:dyDescent="0.2">
      <c r="A52" s="40">
        <v>4174</v>
      </c>
      <c r="B52" s="42" t="s">
        <v>419</v>
      </c>
      <c r="C52" s="134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34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34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34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34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33">
        <f>+C58+C64</f>
        <v>2938766.53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33">
        <f>SUM(C59:C63)</f>
        <v>0</v>
      </c>
      <c r="D58" s="77"/>
      <c r="E58" s="39"/>
    </row>
    <row r="59" spans="1:5" x14ac:dyDescent="0.2">
      <c r="A59" s="40">
        <v>4211</v>
      </c>
      <c r="B59" s="41" t="s">
        <v>251</v>
      </c>
      <c r="C59" s="134">
        <v>0</v>
      </c>
      <c r="D59" s="77"/>
      <c r="E59" s="39"/>
    </row>
    <row r="60" spans="1:5" x14ac:dyDescent="0.2">
      <c r="A60" s="40">
        <v>4212</v>
      </c>
      <c r="B60" s="41" t="s">
        <v>252</v>
      </c>
      <c r="C60" s="134">
        <v>0</v>
      </c>
      <c r="D60" s="77"/>
      <c r="E60" s="39"/>
    </row>
    <row r="61" spans="1:5" x14ac:dyDescent="0.2">
      <c r="A61" s="40">
        <v>4213</v>
      </c>
      <c r="B61" s="41" t="s">
        <v>253</v>
      </c>
      <c r="C61" s="134">
        <v>0</v>
      </c>
      <c r="D61" s="77"/>
      <c r="E61" s="39"/>
    </row>
    <row r="62" spans="1:5" x14ac:dyDescent="0.2">
      <c r="A62" s="40">
        <v>4214</v>
      </c>
      <c r="B62" s="41" t="s">
        <v>426</v>
      </c>
      <c r="C62" s="134">
        <v>0</v>
      </c>
      <c r="D62" s="77"/>
      <c r="E62" s="39"/>
    </row>
    <row r="63" spans="1:5" x14ac:dyDescent="0.2">
      <c r="A63" s="40">
        <v>4215</v>
      </c>
      <c r="B63" s="41" t="s">
        <v>427</v>
      </c>
      <c r="C63" s="134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33">
        <f>SUM(C65:C68)</f>
        <v>2938766.53</v>
      </c>
      <c r="D64" s="77"/>
      <c r="E64" s="39"/>
    </row>
    <row r="65" spans="1:5" x14ac:dyDescent="0.2">
      <c r="A65" s="40">
        <v>4221</v>
      </c>
      <c r="B65" s="41" t="s">
        <v>255</v>
      </c>
      <c r="C65" s="134">
        <v>2938766.53</v>
      </c>
      <c r="D65" s="77"/>
      <c r="E65" s="39"/>
    </row>
    <row r="66" spans="1:5" x14ac:dyDescent="0.2">
      <c r="A66" s="40">
        <v>4223</v>
      </c>
      <c r="B66" s="41" t="s">
        <v>256</v>
      </c>
      <c r="C66" s="134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34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34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33">
        <f>C70+C73+C79+C81+C83</f>
        <v>43230.41</v>
      </c>
      <c r="D69" s="41"/>
      <c r="E69" s="41"/>
    </row>
    <row r="70" spans="1:5" x14ac:dyDescent="0.2">
      <c r="A70" s="102">
        <v>4310</v>
      </c>
      <c r="B70" s="99" t="s">
        <v>260</v>
      </c>
      <c r="C70" s="133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4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4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33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4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4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4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4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4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33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4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33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4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33">
        <f>SUM(C84:C90)</f>
        <v>43230.41</v>
      </c>
      <c r="D83" s="41"/>
      <c r="E83" s="41"/>
    </row>
    <row r="84" spans="1:5" x14ac:dyDescent="0.2">
      <c r="A84" s="43">
        <v>4392</v>
      </c>
      <c r="B84" s="41" t="s">
        <v>271</v>
      </c>
      <c r="C84" s="134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4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4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4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4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4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4">
        <v>43230.41</v>
      </c>
      <c r="D90" s="41"/>
      <c r="E90" s="41"/>
    </row>
    <row r="91" spans="1:5" x14ac:dyDescent="0.2">
      <c r="A91" s="39"/>
      <c r="B91" s="39"/>
      <c r="C91" s="135"/>
      <c r="D91" s="39"/>
      <c r="E91" s="39"/>
    </row>
    <row r="92" spans="1:5" x14ac:dyDescent="0.2">
      <c r="A92" s="37" t="s">
        <v>550</v>
      </c>
      <c r="B92" s="37"/>
      <c r="C92" s="136"/>
      <c r="D92" s="37"/>
      <c r="E92" s="37"/>
    </row>
    <row r="93" spans="1:5" x14ac:dyDescent="0.2">
      <c r="A93" s="38" t="s">
        <v>85</v>
      </c>
      <c r="B93" s="38" t="s">
        <v>82</v>
      </c>
      <c r="C93" s="137" t="s">
        <v>83</v>
      </c>
      <c r="D93" s="38" t="s">
        <v>275</v>
      </c>
      <c r="E93" s="38" t="s">
        <v>589</v>
      </c>
    </row>
    <row r="94" spans="1:5" x14ac:dyDescent="0.2">
      <c r="A94" s="102">
        <v>5000</v>
      </c>
      <c r="B94" s="99" t="s">
        <v>276</v>
      </c>
      <c r="C94" s="133">
        <f>C95+C123+C156+C166+C181+C210</f>
        <v>3975772.1999999997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33">
        <f>C96+C103+C113</f>
        <v>3801097.6799999997</v>
      </c>
      <c r="D95" s="103">
        <f>C95/$C$94</f>
        <v>0.95606525947336718</v>
      </c>
      <c r="E95" s="41"/>
    </row>
    <row r="96" spans="1:5" x14ac:dyDescent="0.2">
      <c r="A96" s="102">
        <v>5110</v>
      </c>
      <c r="B96" s="99" t="s">
        <v>278</v>
      </c>
      <c r="C96" s="133">
        <f>SUM(C97:C102)</f>
        <v>2524759.25</v>
      </c>
      <c r="D96" s="103">
        <f t="shared" ref="D96:D159" si="0">C96/$C$94</f>
        <v>0.63503619498119135</v>
      </c>
      <c r="E96" s="41"/>
    </row>
    <row r="97" spans="1:5" x14ac:dyDescent="0.2">
      <c r="A97" s="43">
        <v>5111</v>
      </c>
      <c r="B97" s="41" t="s">
        <v>279</v>
      </c>
      <c r="C97" s="134">
        <v>1943509.22</v>
      </c>
      <c r="D97" s="44">
        <f t="shared" si="0"/>
        <v>0.48883817337421898</v>
      </c>
      <c r="E97" s="41"/>
    </row>
    <row r="98" spans="1:5" x14ac:dyDescent="0.2">
      <c r="A98" s="43">
        <v>5112</v>
      </c>
      <c r="B98" s="41" t="s">
        <v>280</v>
      </c>
      <c r="C98" s="134">
        <v>39733.199999999997</v>
      </c>
      <c r="D98" s="44">
        <f t="shared" si="0"/>
        <v>9.993832141590003E-3</v>
      </c>
      <c r="E98" s="41"/>
    </row>
    <row r="99" spans="1:5" x14ac:dyDescent="0.2">
      <c r="A99" s="43">
        <v>5113</v>
      </c>
      <c r="B99" s="41" t="s">
        <v>281</v>
      </c>
      <c r="C99" s="134">
        <v>541516.82999999996</v>
      </c>
      <c r="D99" s="44">
        <f t="shared" si="0"/>
        <v>0.13620418946538235</v>
      </c>
      <c r="E99" s="41"/>
    </row>
    <row r="100" spans="1:5" x14ac:dyDescent="0.2">
      <c r="A100" s="43">
        <v>5114</v>
      </c>
      <c r="B100" s="41" t="s">
        <v>282</v>
      </c>
      <c r="C100" s="134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34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34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33">
        <f>SUM(C104:C112)</f>
        <v>426443.47</v>
      </c>
      <c r="D103" s="103">
        <f t="shared" si="0"/>
        <v>0.10726053922304704</v>
      </c>
      <c r="E103" s="41"/>
    </row>
    <row r="104" spans="1:5" x14ac:dyDescent="0.2">
      <c r="A104" s="43">
        <v>5121</v>
      </c>
      <c r="B104" s="41" t="s">
        <v>286</v>
      </c>
      <c r="C104" s="134">
        <v>115312.25</v>
      </c>
      <c r="D104" s="44">
        <f t="shared" si="0"/>
        <v>2.9003736682901501E-2</v>
      </c>
      <c r="E104" s="41"/>
    </row>
    <row r="105" spans="1:5" x14ac:dyDescent="0.2">
      <c r="A105" s="43">
        <v>5122</v>
      </c>
      <c r="B105" s="41" t="s">
        <v>287</v>
      </c>
      <c r="C105" s="134">
        <v>111925.69</v>
      </c>
      <c r="D105" s="44">
        <f t="shared" si="0"/>
        <v>2.8151937377096207E-2</v>
      </c>
      <c r="E105" s="41"/>
    </row>
    <row r="106" spans="1:5" x14ac:dyDescent="0.2">
      <c r="A106" s="43">
        <v>5123</v>
      </c>
      <c r="B106" s="41" t="s">
        <v>288</v>
      </c>
      <c r="C106" s="134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4">
        <v>731</v>
      </c>
      <c r="D107" s="44">
        <f t="shared" si="0"/>
        <v>1.8386365295275218E-4</v>
      </c>
      <c r="E107" s="41"/>
    </row>
    <row r="108" spans="1:5" x14ac:dyDescent="0.2">
      <c r="A108" s="43">
        <v>5125</v>
      </c>
      <c r="B108" s="41" t="s">
        <v>290</v>
      </c>
      <c r="C108" s="134">
        <v>20419.400000000001</v>
      </c>
      <c r="D108" s="44">
        <f t="shared" si="0"/>
        <v>5.1359582422755515E-3</v>
      </c>
      <c r="E108" s="41"/>
    </row>
    <row r="109" spans="1:5" x14ac:dyDescent="0.2">
      <c r="A109" s="43">
        <v>5126</v>
      </c>
      <c r="B109" s="41" t="s">
        <v>291</v>
      </c>
      <c r="C109" s="134">
        <v>65361.57</v>
      </c>
      <c r="D109" s="44">
        <f t="shared" si="0"/>
        <v>1.643996856761562E-2</v>
      </c>
      <c r="E109" s="41"/>
    </row>
    <row r="110" spans="1:5" x14ac:dyDescent="0.2">
      <c r="A110" s="43">
        <v>5127</v>
      </c>
      <c r="B110" s="41" t="s">
        <v>292</v>
      </c>
      <c r="C110" s="134">
        <v>8416.7999999999993</v>
      </c>
      <c r="D110" s="44">
        <f t="shared" si="0"/>
        <v>2.1170227006466818E-3</v>
      </c>
      <c r="E110" s="41"/>
    </row>
    <row r="111" spans="1:5" x14ac:dyDescent="0.2">
      <c r="A111" s="43">
        <v>5128</v>
      </c>
      <c r="B111" s="41" t="s">
        <v>293</v>
      </c>
      <c r="C111" s="134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4">
        <v>104276.76</v>
      </c>
      <c r="D112" s="44">
        <f t="shared" si="0"/>
        <v>2.6228051999558726E-2</v>
      </c>
      <c r="E112" s="41"/>
    </row>
    <row r="113" spans="1:5" x14ac:dyDescent="0.2">
      <c r="A113" s="102">
        <v>5130</v>
      </c>
      <c r="B113" s="99" t="s">
        <v>295</v>
      </c>
      <c r="C113" s="133">
        <f>SUM(C114:C122)</f>
        <v>849894.96</v>
      </c>
      <c r="D113" s="103">
        <f t="shared" si="0"/>
        <v>0.21376852526912885</v>
      </c>
      <c r="E113" s="41"/>
    </row>
    <row r="114" spans="1:5" x14ac:dyDescent="0.2">
      <c r="A114" s="43">
        <v>5131</v>
      </c>
      <c r="B114" s="41" t="s">
        <v>296</v>
      </c>
      <c r="C114" s="134">
        <v>63320.3</v>
      </c>
      <c r="D114" s="44">
        <f t="shared" si="0"/>
        <v>1.592654126410965E-2</v>
      </c>
      <c r="E114" s="41"/>
    </row>
    <row r="115" spans="1:5" x14ac:dyDescent="0.2">
      <c r="A115" s="43">
        <v>5132</v>
      </c>
      <c r="B115" s="41" t="s">
        <v>297</v>
      </c>
      <c r="C115" s="134">
        <v>6960</v>
      </c>
      <c r="D115" s="44">
        <f t="shared" si="0"/>
        <v>1.7506033167594462E-3</v>
      </c>
      <c r="E115" s="41"/>
    </row>
    <row r="116" spans="1:5" x14ac:dyDescent="0.2">
      <c r="A116" s="43">
        <v>5133</v>
      </c>
      <c r="B116" s="41" t="s">
        <v>298</v>
      </c>
      <c r="C116" s="134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34">
        <v>166364.38</v>
      </c>
      <c r="D117" s="44">
        <f t="shared" si="0"/>
        <v>4.1844545318768522E-2</v>
      </c>
      <c r="E117" s="41"/>
    </row>
    <row r="118" spans="1:5" x14ac:dyDescent="0.2">
      <c r="A118" s="43">
        <v>5135</v>
      </c>
      <c r="B118" s="41" t="s">
        <v>300</v>
      </c>
      <c r="C118" s="134">
        <v>167410.57999999999</v>
      </c>
      <c r="D118" s="44">
        <f t="shared" si="0"/>
        <v>4.2107689167905547E-2</v>
      </c>
      <c r="E118" s="41"/>
    </row>
    <row r="119" spans="1:5" x14ac:dyDescent="0.2">
      <c r="A119" s="43">
        <v>5136</v>
      </c>
      <c r="B119" s="41" t="s">
        <v>301</v>
      </c>
      <c r="C119" s="134">
        <v>1646.11</v>
      </c>
      <c r="D119" s="44">
        <f t="shared" si="0"/>
        <v>4.1403529105616261E-4</v>
      </c>
      <c r="E119" s="41"/>
    </row>
    <row r="120" spans="1:5" x14ac:dyDescent="0.2">
      <c r="A120" s="43">
        <v>5137</v>
      </c>
      <c r="B120" s="41" t="s">
        <v>302</v>
      </c>
      <c r="C120" s="134">
        <v>673.08</v>
      </c>
      <c r="D120" s="44">
        <f t="shared" si="0"/>
        <v>1.6929541385696093E-4</v>
      </c>
      <c r="E120" s="41"/>
    </row>
    <row r="121" spans="1:5" x14ac:dyDescent="0.2">
      <c r="A121" s="43">
        <v>5138</v>
      </c>
      <c r="B121" s="41" t="s">
        <v>303</v>
      </c>
      <c r="C121" s="134">
        <v>370877.51</v>
      </c>
      <c r="D121" s="44">
        <f t="shared" si="0"/>
        <v>9.3284396424925961E-2</v>
      </c>
      <c r="E121" s="41"/>
    </row>
    <row r="122" spans="1:5" x14ac:dyDescent="0.2">
      <c r="A122" s="43">
        <v>5139</v>
      </c>
      <c r="B122" s="41" t="s">
        <v>304</v>
      </c>
      <c r="C122" s="134">
        <v>72643</v>
      </c>
      <c r="D122" s="44">
        <f t="shared" si="0"/>
        <v>1.8271419071746616E-2</v>
      </c>
      <c r="E122" s="41"/>
    </row>
    <row r="123" spans="1:5" x14ac:dyDescent="0.2">
      <c r="A123" s="102">
        <v>5200</v>
      </c>
      <c r="B123" s="99" t="s">
        <v>305</v>
      </c>
      <c r="C123" s="133">
        <f>C124+C127+C130+C133+C138+C142+C145+C147+C153</f>
        <v>37969.620000000003</v>
      </c>
      <c r="D123" s="103">
        <f t="shared" si="0"/>
        <v>9.5502503890942253E-3</v>
      </c>
      <c r="E123" s="41"/>
    </row>
    <row r="124" spans="1:5" x14ac:dyDescent="0.2">
      <c r="A124" s="102">
        <v>5210</v>
      </c>
      <c r="B124" s="99" t="s">
        <v>306</v>
      </c>
      <c r="C124" s="133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4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4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33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4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4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33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4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4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33">
        <f>SUM(C134:C137)</f>
        <v>37969.620000000003</v>
      </c>
      <c r="D133" s="103">
        <f t="shared" si="0"/>
        <v>9.5502503890942253E-3</v>
      </c>
      <c r="E133" s="41"/>
    </row>
    <row r="134" spans="1:5" x14ac:dyDescent="0.2">
      <c r="A134" s="43">
        <v>5241</v>
      </c>
      <c r="B134" s="41" t="s">
        <v>314</v>
      </c>
      <c r="C134" s="134">
        <v>37969.620000000003</v>
      </c>
      <c r="D134" s="44">
        <f t="shared" si="0"/>
        <v>9.5502503890942253E-3</v>
      </c>
      <c r="E134" s="41"/>
    </row>
    <row r="135" spans="1:5" x14ac:dyDescent="0.2">
      <c r="A135" s="43">
        <v>5242</v>
      </c>
      <c r="B135" s="41" t="s">
        <v>315</v>
      </c>
      <c r="C135" s="134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4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4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33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4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4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4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33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4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4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33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4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33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4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4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4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4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4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33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4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4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33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33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4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4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33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4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4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33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4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4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33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33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4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4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33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4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4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33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4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4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33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4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33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4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4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33">
        <f>C182+C191+C194+C200</f>
        <v>136704.9</v>
      </c>
      <c r="D181" s="103">
        <f t="shared" si="1"/>
        <v>3.4384490137538568E-2</v>
      </c>
      <c r="E181" s="41"/>
    </row>
    <row r="182" spans="1:5" x14ac:dyDescent="0.2">
      <c r="A182" s="102">
        <v>5510</v>
      </c>
      <c r="B182" s="99" t="s">
        <v>357</v>
      </c>
      <c r="C182" s="133">
        <f>SUM(C183:C190)</f>
        <v>136704.9</v>
      </c>
      <c r="D182" s="103">
        <f t="shared" si="1"/>
        <v>3.4384490137538568E-2</v>
      </c>
      <c r="E182" s="41"/>
    </row>
    <row r="183" spans="1:5" x14ac:dyDescent="0.2">
      <c r="A183" s="43">
        <v>5511</v>
      </c>
      <c r="B183" s="41" t="s">
        <v>358</v>
      </c>
      <c r="C183" s="134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4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4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34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4">
        <v>136704.9</v>
      </c>
      <c r="D187" s="44">
        <f t="shared" si="1"/>
        <v>3.4384490137538568E-2</v>
      </c>
      <c r="E187" s="41"/>
    </row>
    <row r="188" spans="1:5" x14ac:dyDescent="0.2">
      <c r="A188" s="43">
        <v>5516</v>
      </c>
      <c r="B188" s="41" t="s">
        <v>363</v>
      </c>
      <c r="C188" s="134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4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4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3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4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4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33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4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4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4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4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4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33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4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4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4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4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4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4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4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4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4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3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33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4">
        <v>0</v>
      </c>
      <c r="D212" s="44">
        <f t="shared" si="1"/>
        <v>0</v>
      </c>
      <c r="E212" s="41"/>
    </row>
    <row r="213" spans="1:5" x14ac:dyDescent="0.2">
      <c r="C213" s="130"/>
    </row>
    <row r="214" spans="1:5" x14ac:dyDescent="0.2">
      <c r="B214" s="14" t="s">
        <v>517</v>
      </c>
    </row>
    <row r="219" spans="1:5" x14ac:dyDescent="0.2">
      <c r="B219" s="16" t="s">
        <v>603</v>
      </c>
      <c r="C219" s="172" t="s">
        <v>604</v>
      </c>
      <c r="D219" s="172"/>
      <c r="E219" s="172"/>
    </row>
    <row r="220" spans="1:5" x14ac:dyDescent="0.2">
      <c r="B220" s="16" t="s">
        <v>598</v>
      </c>
      <c r="C220" s="172" t="s">
        <v>601</v>
      </c>
      <c r="D220" s="172"/>
      <c r="E220" s="172"/>
    </row>
    <row r="221" spans="1:5" x14ac:dyDescent="0.2">
      <c r="B221" s="16" t="s">
        <v>599</v>
      </c>
      <c r="C221" s="172" t="s">
        <v>602</v>
      </c>
      <c r="D221" s="172"/>
      <c r="E221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220:E220"/>
    <mergeCell ref="C221:E221"/>
    <mergeCell ref="A1:C1"/>
    <mergeCell ref="A2:C2"/>
    <mergeCell ref="A3:C3"/>
    <mergeCell ref="A4:C4"/>
    <mergeCell ref="C219:E219"/>
  </mergeCells>
  <pageMargins left="0.51181102362204722" right="0.51181102362204722" top="0.55118110236220474" bottom="0.55118110236220474" header="0.31496062992125984" footer="0.31496062992125984"/>
  <pageSetup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1"/>
  <sheetViews>
    <sheetView zoomScaleNormal="100" workbookViewId="0">
      <selection activeCell="I34" sqref="I3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4.5703125" style="14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82" t="s">
        <v>595</v>
      </c>
      <c r="B1" s="183"/>
      <c r="C1" s="183"/>
      <c r="D1" s="183"/>
      <c r="E1" s="183"/>
      <c r="F1" s="183"/>
      <c r="G1" s="10" t="s">
        <v>497</v>
      </c>
      <c r="H1" s="18">
        <v>2026</v>
      </c>
    </row>
    <row r="2" spans="1:8" s="11" customFormat="1" ht="18.95" customHeight="1" x14ac:dyDescent="0.25">
      <c r="A2" s="182" t="s">
        <v>501</v>
      </c>
      <c r="B2" s="183"/>
      <c r="C2" s="183"/>
      <c r="D2" s="183"/>
      <c r="E2" s="183"/>
      <c r="F2" s="183"/>
      <c r="G2" s="10" t="s">
        <v>498</v>
      </c>
      <c r="H2" s="18" t="s">
        <v>500</v>
      </c>
    </row>
    <row r="3" spans="1:8" s="11" customFormat="1" ht="18.95" customHeight="1" x14ac:dyDescent="0.25">
      <c r="A3" s="182" t="s">
        <v>596</v>
      </c>
      <c r="B3" s="183"/>
      <c r="C3" s="183"/>
      <c r="D3" s="183"/>
      <c r="E3" s="183"/>
      <c r="F3" s="183"/>
      <c r="G3" s="10" t="s">
        <v>499</v>
      </c>
      <c r="H3" s="18">
        <v>1</v>
      </c>
    </row>
    <row r="4" spans="1:8" s="11" customFormat="1" ht="18.95" customHeight="1" x14ac:dyDescent="0.25">
      <c r="A4" s="182" t="s">
        <v>515</v>
      </c>
      <c r="B4" s="183"/>
      <c r="C4" s="183"/>
      <c r="D4" s="183"/>
      <c r="E4" s="183"/>
      <c r="F4" s="183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8">
        <v>0</v>
      </c>
      <c r="D9" s="138"/>
      <c r="E9" s="138" t="str">
        <f>+IF(OR(C9&lt;&gt;0,C10&lt;&gt;0,C11&lt;&gt;0),"","SIN INFORMACIÓN QUE REVELAR")</f>
        <v>SIN INFORMACIÓN QUE REVELAR</v>
      </c>
      <c r="F9" s="138"/>
      <c r="G9" s="138"/>
      <c r="H9" s="138"/>
    </row>
    <row r="10" spans="1:8" x14ac:dyDescent="0.2">
      <c r="A10" s="16">
        <v>1115</v>
      </c>
      <c r="B10" s="14" t="s">
        <v>117</v>
      </c>
      <c r="C10" s="138">
        <v>0</v>
      </c>
      <c r="D10" s="138"/>
      <c r="E10" s="138"/>
      <c r="F10" s="138"/>
      <c r="G10" s="138"/>
      <c r="H10" s="138"/>
    </row>
    <row r="11" spans="1:8" x14ac:dyDescent="0.2">
      <c r="A11" s="16">
        <v>1121</v>
      </c>
      <c r="B11" s="14" t="s">
        <v>118</v>
      </c>
      <c r="C11" s="138">
        <v>0</v>
      </c>
      <c r="D11" s="138"/>
      <c r="E11" s="138"/>
      <c r="F11" s="138"/>
      <c r="G11" s="138"/>
      <c r="H11" s="138"/>
    </row>
    <row r="12" spans="1:8" x14ac:dyDescent="0.2">
      <c r="C12" s="138"/>
      <c r="D12" s="138"/>
      <c r="E12" s="138"/>
      <c r="F12" s="138"/>
      <c r="G12" s="138"/>
      <c r="H12" s="138"/>
    </row>
    <row r="13" spans="1:8" x14ac:dyDescent="0.2">
      <c r="A13" s="13" t="s">
        <v>88</v>
      </c>
      <c r="B13" s="13"/>
      <c r="C13" s="139"/>
      <c r="D13" s="139"/>
      <c r="E13" s="139"/>
      <c r="F13" s="139"/>
      <c r="G13" s="139"/>
      <c r="H13" s="139"/>
    </row>
    <row r="14" spans="1:8" x14ac:dyDescent="0.2">
      <c r="A14" s="15" t="s">
        <v>85</v>
      </c>
      <c r="B14" s="15" t="s">
        <v>82</v>
      </c>
      <c r="C14" s="140" t="s">
        <v>83</v>
      </c>
      <c r="D14" s="140">
        <v>2025</v>
      </c>
      <c r="E14" s="140">
        <v>2024</v>
      </c>
      <c r="F14" s="140">
        <v>2023</v>
      </c>
      <c r="G14" s="140">
        <v>2022</v>
      </c>
      <c r="H14" s="140" t="s">
        <v>114</v>
      </c>
    </row>
    <row r="15" spans="1:8" x14ac:dyDescent="0.2">
      <c r="A15" s="16">
        <v>1122</v>
      </c>
      <c r="B15" s="14" t="s">
        <v>120</v>
      </c>
      <c r="C15" s="138">
        <v>487638.79</v>
      </c>
      <c r="D15" s="138">
        <v>487638.79</v>
      </c>
      <c r="E15" s="138">
        <v>487638.79</v>
      </c>
      <c r="F15" s="138">
        <v>487263.44</v>
      </c>
      <c r="G15" s="138">
        <v>0</v>
      </c>
      <c r="H15" s="138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38">
        <v>16</v>
      </c>
      <c r="D16" s="138">
        <v>16</v>
      </c>
      <c r="E16" s="138">
        <v>16</v>
      </c>
      <c r="F16" s="138">
        <v>16</v>
      </c>
      <c r="G16" s="138">
        <v>0</v>
      </c>
      <c r="H16" s="138"/>
    </row>
    <row r="17" spans="1:8" x14ac:dyDescent="0.2">
      <c r="C17" s="138"/>
      <c r="D17" s="138"/>
      <c r="E17" s="138"/>
      <c r="F17" s="138"/>
      <c r="G17" s="138"/>
      <c r="H17" s="138"/>
    </row>
    <row r="18" spans="1:8" x14ac:dyDescent="0.2">
      <c r="A18" s="13" t="s">
        <v>89</v>
      </c>
      <c r="B18" s="13"/>
      <c r="C18" s="139"/>
      <c r="D18" s="139"/>
      <c r="E18" s="139"/>
      <c r="F18" s="139"/>
      <c r="G18" s="139"/>
      <c r="H18" s="139"/>
    </row>
    <row r="19" spans="1:8" x14ac:dyDescent="0.2">
      <c r="A19" s="15" t="s">
        <v>85</v>
      </c>
      <c r="B19" s="15" t="s">
        <v>82</v>
      </c>
      <c r="C19" s="140" t="s">
        <v>83</v>
      </c>
      <c r="D19" s="140" t="s">
        <v>122</v>
      </c>
      <c r="E19" s="140" t="s">
        <v>123</v>
      </c>
      <c r="F19" s="140" t="s">
        <v>124</v>
      </c>
      <c r="G19" s="140" t="s">
        <v>125</v>
      </c>
      <c r="H19" s="140" t="s">
        <v>126</v>
      </c>
    </row>
    <row r="20" spans="1:8" x14ac:dyDescent="0.2">
      <c r="A20" s="16">
        <v>1123</v>
      </c>
      <c r="B20" s="14" t="s">
        <v>127</v>
      </c>
      <c r="C20" s="138">
        <v>19539.05</v>
      </c>
      <c r="D20" s="138">
        <v>19539.05</v>
      </c>
      <c r="E20" s="138">
        <v>0</v>
      </c>
      <c r="F20" s="138">
        <v>0</v>
      </c>
      <c r="G20" s="138">
        <v>0</v>
      </c>
      <c r="H20" s="13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8">
        <v>10000</v>
      </c>
      <c r="D21" s="138">
        <v>10000</v>
      </c>
      <c r="E21" s="138">
        <v>0</v>
      </c>
      <c r="F21" s="138">
        <v>0</v>
      </c>
      <c r="G21" s="138">
        <v>0</v>
      </c>
      <c r="H21" s="138"/>
    </row>
    <row r="22" spans="1:8" x14ac:dyDescent="0.2">
      <c r="A22" s="16">
        <v>1126</v>
      </c>
      <c r="B22" s="14" t="s">
        <v>481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  <c r="H22" s="138"/>
    </row>
    <row r="23" spans="1:8" x14ac:dyDescent="0.2">
      <c r="A23" s="16">
        <v>1129</v>
      </c>
      <c r="B23" s="14" t="s">
        <v>482</v>
      </c>
      <c r="C23" s="138">
        <v>928</v>
      </c>
      <c r="D23" s="138">
        <v>928</v>
      </c>
      <c r="E23" s="138">
        <v>0</v>
      </c>
      <c r="F23" s="138">
        <v>0</v>
      </c>
      <c r="G23" s="138">
        <v>0</v>
      </c>
      <c r="H23" s="138"/>
    </row>
    <row r="24" spans="1:8" x14ac:dyDescent="0.2">
      <c r="A24" s="16">
        <v>1131</v>
      </c>
      <c r="B24" s="14" t="s">
        <v>129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/>
    </row>
    <row r="25" spans="1:8" x14ac:dyDescent="0.2">
      <c r="A25" s="16">
        <v>1132</v>
      </c>
      <c r="B25" s="14" t="s">
        <v>130</v>
      </c>
      <c r="C25" s="138">
        <v>5447.71</v>
      </c>
      <c r="D25" s="138">
        <v>5447.71</v>
      </c>
      <c r="E25" s="138">
        <v>0</v>
      </c>
      <c r="F25" s="138">
        <v>0</v>
      </c>
      <c r="G25" s="138">
        <v>0</v>
      </c>
      <c r="H25" s="138"/>
    </row>
    <row r="26" spans="1:8" x14ac:dyDescent="0.2">
      <c r="A26" s="16">
        <v>1133</v>
      </c>
      <c r="B26" s="14" t="s">
        <v>131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/>
    </row>
    <row r="27" spans="1:8" x14ac:dyDescent="0.2">
      <c r="A27" s="16">
        <v>1134</v>
      </c>
      <c r="B27" s="14" t="s">
        <v>132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/>
    </row>
    <row r="28" spans="1:8" x14ac:dyDescent="0.2">
      <c r="A28" s="16">
        <v>1139</v>
      </c>
      <c r="B28" s="14" t="s">
        <v>133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/>
    </row>
    <row r="29" spans="1:8" x14ac:dyDescent="0.2">
      <c r="C29" s="138"/>
      <c r="D29" s="138"/>
      <c r="E29" s="138"/>
      <c r="F29" s="138"/>
      <c r="G29" s="138"/>
      <c r="H29" s="138"/>
    </row>
    <row r="30" spans="1:8" x14ac:dyDescent="0.2">
      <c r="A30" s="13" t="s">
        <v>483</v>
      </c>
      <c r="B30" s="13"/>
      <c r="C30" s="139"/>
      <c r="D30" s="139"/>
      <c r="E30" s="139"/>
      <c r="F30" s="139"/>
      <c r="G30" s="139"/>
      <c r="H30" s="139"/>
    </row>
    <row r="31" spans="1:8" x14ac:dyDescent="0.2">
      <c r="A31" s="15" t="s">
        <v>85</v>
      </c>
      <c r="B31" s="15" t="s">
        <v>82</v>
      </c>
      <c r="C31" s="140" t="s">
        <v>83</v>
      </c>
      <c r="D31" s="140" t="s">
        <v>92</v>
      </c>
      <c r="E31" s="140" t="s">
        <v>91</v>
      </c>
      <c r="F31" s="140" t="s">
        <v>134</v>
      </c>
      <c r="G31" s="140" t="s">
        <v>94</v>
      </c>
      <c r="H31" s="140"/>
    </row>
    <row r="32" spans="1:8" x14ac:dyDescent="0.2">
      <c r="A32" s="16">
        <v>1140</v>
      </c>
      <c r="B32" s="14" t="s">
        <v>135</v>
      </c>
      <c r="C32" s="138">
        <f>SUM(C33:C37)</f>
        <v>0</v>
      </c>
      <c r="D32" s="138"/>
      <c r="E32" s="138" t="str">
        <f>IF(OR(C32&lt;&gt;0, C33&lt;&gt;0, C34&lt;&gt;0, C35&lt;&gt;0, C36&lt;&gt;0, C37&lt;&gt;0), "", "SIN INFORMACIÓN QUE REVELAR")</f>
        <v>SIN INFORMACIÓN QUE REVELAR</v>
      </c>
      <c r="F32" s="138"/>
      <c r="G32" s="138"/>
      <c r="H32" s="138"/>
    </row>
    <row r="33" spans="1:8" x14ac:dyDescent="0.2">
      <c r="A33" s="16">
        <v>1141</v>
      </c>
      <c r="B33" s="14" t="s">
        <v>136</v>
      </c>
      <c r="C33" s="138">
        <v>0</v>
      </c>
      <c r="D33" s="138"/>
      <c r="E33" s="138"/>
      <c r="F33" s="138"/>
      <c r="G33" s="138"/>
      <c r="H33" s="138"/>
    </row>
    <row r="34" spans="1:8" x14ac:dyDescent="0.2">
      <c r="A34" s="16">
        <v>1142</v>
      </c>
      <c r="B34" s="14" t="s">
        <v>137</v>
      </c>
      <c r="C34" s="138">
        <v>0</v>
      </c>
      <c r="D34" s="138"/>
      <c r="E34" s="138"/>
      <c r="F34" s="138"/>
      <c r="G34" s="138"/>
      <c r="H34" s="138"/>
    </row>
    <row r="35" spans="1:8" x14ac:dyDescent="0.2">
      <c r="A35" s="16">
        <v>1143</v>
      </c>
      <c r="B35" s="14" t="s">
        <v>138</v>
      </c>
      <c r="C35" s="138">
        <v>0</v>
      </c>
      <c r="D35" s="138"/>
      <c r="E35" s="138"/>
      <c r="F35" s="138"/>
      <c r="G35" s="138"/>
      <c r="H35" s="138"/>
    </row>
    <row r="36" spans="1:8" x14ac:dyDescent="0.2">
      <c r="A36" s="16">
        <v>1144</v>
      </c>
      <c r="B36" s="14" t="s">
        <v>139</v>
      </c>
      <c r="C36" s="138">
        <v>0</v>
      </c>
      <c r="D36" s="138"/>
      <c r="E36" s="138"/>
      <c r="F36" s="138"/>
      <c r="G36" s="138"/>
      <c r="H36" s="138"/>
    </row>
    <row r="37" spans="1:8" x14ac:dyDescent="0.2">
      <c r="A37" s="16">
        <v>1145</v>
      </c>
      <c r="B37" s="14" t="s">
        <v>140</v>
      </c>
      <c r="C37" s="138">
        <v>0</v>
      </c>
      <c r="D37" s="138"/>
      <c r="E37" s="138"/>
      <c r="F37" s="138"/>
      <c r="G37" s="138"/>
      <c r="H37" s="138"/>
    </row>
    <row r="38" spans="1:8" x14ac:dyDescent="0.2">
      <c r="C38" s="138"/>
      <c r="D38" s="138"/>
      <c r="E38" s="138"/>
      <c r="F38" s="138"/>
      <c r="G38" s="138"/>
      <c r="H38" s="138"/>
    </row>
    <row r="39" spans="1:8" x14ac:dyDescent="0.2">
      <c r="A39" s="13" t="s">
        <v>141</v>
      </c>
      <c r="B39" s="13"/>
      <c r="C39" s="139"/>
      <c r="D39" s="139"/>
      <c r="E39" s="139"/>
      <c r="F39" s="139"/>
      <c r="G39" s="139"/>
      <c r="H39" s="139"/>
    </row>
    <row r="40" spans="1:8" x14ac:dyDescent="0.2">
      <c r="A40" s="15" t="s">
        <v>85</v>
      </c>
      <c r="B40" s="15" t="s">
        <v>82</v>
      </c>
      <c r="C40" s="140" t="s">
        <v>83</v>
      </c>
      <c r="D40" s="140" t="s">
        <v>90</v>
      </c>
      <c r="E40" s="140" t="s">
        <v>93</v>
      </c>
      <c r="F40" s="140" t="s">
        <v>142</v>
      </c>
      <c r="G40" s="140"/>
      <c r="H40" s="140"/>
    </row>
    <row r="41" spans="1:8" x14ac:dyDescent="0.2">
      <c r="A41" s="16">
        <v>1150</v>
      </c>
      <c r="B41" s="14" t="s">
        <v>143</v>
      </c>
      <c r="C41" s="138">
        <f>C42</f>
        <v>0</v>
      </c>
      <c r="D41" s="138"/>
      <c r="E41" s="138" t="str">
        <f>+IF(OR(C41&lt;&gt;0,C42&lt;&gt;0),"","SIN INFORMACIÓN QUE REVELAR")</f>
        <v>SIN INFORMACIÓN QUE REVELAR</v>
      </c>
      <c r="F41" s="138"/>
      <c r="G41" s="138"/>
      <c r="H41" s="138"/>
    </row>
    <row r="42" spans="1:8" x14ac:dyDescent="0.2">
      <c r="A42" s="16">
        <v>1151</v>
      </c>
      <c r="B42" s="14" t="s">
        <v>144</v>
      </c>
      <c r="C42" s="138">
        <v>0</v>
      </c>
      <c r="D42" s="138"/>
      <c r="E42" s="138"/>
      <c r="F42" s="138"/>
      <c r="G42" s="138"/>
      <c r="H42" s="138"/>
    </row>
    <row r="43" spans="1:8" x14ac:dyDescent="0.2">
      <c r="C43" s="138"/>
      <c r="D43" s="138"/>
      <c r="E43" s="138"/>
      <c r="F43" s="138"/>
      <c r="G43" s="138"/>
      <c r="H43" s="138"/>
    </row>
    <row r="44" spans="1:8" x14ac:dyDescent="0.2">
      <c r="A44" s="13" t="s">
        <v>95</v>
      </c>
      <c r="B44" s="13"/>
      <c r="C44" s="139"/>
      <c r="D44" s="139"/>
      <c r="E44" s="139"/>
      <c r="F44" s="139"/>
      <c r="G44" s="139"/>
      <c r="H44" s="139"/>
    </row>
    <row r="45" spans="1:8" x14ac:dyDescent="0.2">
      <c r="A45" s="15" t="s">
        <v>85</v>
      </c>
      <c r="B45" s="15" t="s">
        <v>82</v>
      </c>
      <c r="C45" s="140" t="s">
        <v>83</v>
      </c>
      <c r="D45" s="140" t="s">
        <v>84</v>
      </c>
      <c r="E45" s="140" t="s">
        <v>126</v>
      </c>
      <c r="F45" s="140"/>
      <c r="G45" s="140"/>
      <c r="H45" s="140"/>
    </row>
    <row r="46" spans="1:8" x14ac:dyDescent="0.2">
      <c r="A46" s="16">
        <v>1213</v>
      </c>
      <c r="B46" s="14" t="s">
        <v>145</v>
      </c>
      <c r="C46" s="138">
        <v>0</v>
      </c>
      <c r="D46" s="138"/>
      <c r="E46" s="138" t="str">
        <f>IF(OR(C46&lt;&gt;0),"","SIN INFORMACIÓN QUE REVELAR")</f>
        <v>SIN INFORMACIÓN QUE REVELAR</v>
      </c>
      <c r="F46" s="138"/>
      <c r="G46" s="138"/>
      <c r="H46" s="138"/>
    </row>
    <row r="47" spans="1:8" x14ac:dyDescent="0.2">
      <c r="C47" s="138"/>
      <c r="D47" s="138"/>
      <c r="E47" s="138"/>
      <c r="F47" s="138"/>
      <c r="G47" s="138"/>
      <c r="H47" s="138"/>
    </row>
    <row r="48" spans="1:8" x14ac:dyDescent="0.2">
      <c r="A48" s="13" t="s">
        <v>96</v>
      </c>
      <c r="B48" s="13"/>
      <c r="C48" s="139"/>
      <c r="D48" s="139"/>
      <c r="E48" s="139"/>
      <c r="F48" s="139"/>
      <c r="G48" s="139"/>
      <c r="H48" s="139"/>
    </row>
    <row r="49" spans="1:10" x14ac:dyDescent="0.2">
      <c r="A49" s="15" t="s">
        <v>85</v>
      </c>
      <c r="B49" s="15" t="s">
        <v>82</v>
      </c>
      <c r="C49" s="140" t="s">
        <v>83</v>
      </c>
      <c r="D49" s="140"/>
      <c r="E49" s="140"/>
      <c r="F49" s="140"/>
      <c r="G49" s="140"/>
      <c r="H49" s="140"/>
    </row>
    <row r="50" spans="1:10" x14ac:dyDescent="0.2">
      <c r="A50" s="16">
        <v>1211</v>
      </c>
      <c r="B50" s="14" t="s">
        <v>119</v>
      </c>
      <c r="C50" s="138">
        <v>0</v>
      </c>
      <c r="D50" s="138"/>
      <c r="E50" s="138" t="str">
        <f>+IF(OR(C50&lt;&gt;0,C51&lt;&gt;0,C52&lt;&gt;0),"","SIN INFORMACIÓN QUE REVELAR")</f>
        <v>SIN INFORMACIÓN QUE REVELAR</v>
      </c>
      <c r="F50" s="138"/>
      <c r="G50" s="138"/>
      <c r="H50" s="138"/>
    </row>
    <row r="51" spans="1:10" x14ac:dyDescent="0.2">
      <c r="A51" s="16">
        <v>1212</v>
      </c>
      <c r="B51" s="14" t="s">
        <v>552</v>
      </c>
      <c r="C51" s="138">
        <v>0</v>
      </c>
      <c r="D51" s="138"/>
      <c r="E51" s="138"/>
      <c r="F51" s="138"/>
      <c r="G51" s="138"/>
      <c r="H51" s="138"/>
    </row>
    <row r="52" spans="1:10" x14ac:dyDescent="0.2">
      <c r="A52" s="16">
        <v>1214</v>
      </c>
      <c r="B52" s="14" t="s">
        <v>146</v>
      </c>
      <c r="C52" s="138">
        <v>0</v>
      </c>
      <c r="D52" s="138"/>
      <c r="E52" s="138"/>
      <c r="F52" s="138"/>
      <c r="G52" s="138"/>
      <c r="H52" s="138"/>
    </row>
    <row r="53" spans="1:10" x14ac:dyDescent="0.2">
      <c r="C53" s="138"/>
      <c r="D53" s="138"/>
      <c r="E53" s="138"/>
      <c r="F53" s="138"/>
      <c r="G53" s="138"/>
      <c r="H53" s="138"/>
    </row>
    <row r="54" spans="1:10" x14ac:dyDescent="0.2">
      <c r="A54" s="13" t="s">
        <v>100</v>
      </c>
      <c r="B54" s="13"/>
      <c r="C54" s="139"/>
      <c r="D54" s="139"/>
      <c r="E54" s="139"/>
      <c r="F54" s="139"/>
      <c r="G54" s="139"/>
      <c r="H54" s="139"/>
      <c r="I54" s="13"/>
      <c r="J54" s="13"/>
    </row>
    <row r="55" spans="1:10" x14ac:dyDescent="0.2">
      <c r="A55" s="15" t="s">
        <v>85</v>
      </c>
      <c r="B55" s="15" t="s">
        <v>82</v>
      </c>
      <c r="C55" s="140" t="s">
        <v>83</v>
      </c>
      <c r="D55" s="140" t="s">
        <v>97</v>
      </c>
      <c r="E55" s="140" t="s">
        <v>98</v>
      </c>
      <c r="F55" s="140" t="s">
        <v>553</v>
      </c>
      <c r="G55" s="140" t="s">
        <v>554</v>
      </c>
      <c r="H55" s="140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8">
        <f>SUM(C57:C63)</f>
        <v>4323370.16</v>
      </c>
      <c r="D56" s="138">
        <f>SUM(D57:D63)</f>
        <v>0</v>
      </c>
      <c r="E56" s="138">
        <f>SUM(E57:E63)</f>
        <v>115958.83</v>
      </c>
      <c r="F56" s="13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38"/>
      <c r="H56" s="138"/>
    </row>
    <row r="57" spans="1:10" x14ac:dyDescent="0.2">
      <c r="A57" s="16">
        <v>1231</v>
      </c>
      <c r="B57" s="14" t="s">
        <v>149</v>
      </c>
      <c r="C57" s="138">
        <v>0</v>
      </c>
      <c r="D57" s="141"/>
      <c r="E57" s="141"/>
      <c r="F57" s="138"/>
      <c r="G57" s="138"/>
      <c r="H57" s="138"/>
    </row>
    <row r="58" spans="1:10" x14ac:dyDescent="0.2">
      <c r="A58" s="16">
        <v>1232</v>
      </c>
      <c r="B58" s="14" t="s">
        <v>150</v>
      </c>
      <c r="C58" s="138">
        <v>0</v>
      </c>
      <c r="D58" s="138">
        <v>0</v>
      </c>
      <c r="E58" s="138">
        <v>0</v>
      </c>
      <c r="F58" s="138"/>
      <c r="G58" s="138"/>
      <c r="H58" s="138"/>
    </row>
    <row r="59" spans="1:10" x14ac:dyDescent="0.2">
      <c r="A59" s="16">
        <v>1233</v>
      </c>
      <c r="B59" s="14" t="s">
        <v>151</v>
      </c>
      <c r="C59" s="138">
        <v>4313890.16</v>
      </c>
      <c r="D59" s="138">
        <v>0</v>
      </c>
      <c r="E59" s="138">
        <v>0</v>
      </c>
      <c r="F59" s="138"/>
      <c r="G59" s="138"/>
      <c r="H59" s="138"/>
    </row>
    <row r="60" spans="1:10" x14ac:dyDescent="0.2">
      <c r="A60" s="16">
        <v>1234</v>
      </c>
      <c r="B60" s="14" t="s">
        <v>152</v>
      </c>
      <c r="C60" s="138">
        <v>0</v>
      </c>
      <c r="D60" s="138">
        <v>0</v>
      </c>
      <c r="E60" s="138">
        <v>0</v>
      </c>
      <c r="F60" s="138"/>
      <c r="G60" s="138"/>
      <c r="H60" s="138"/>
    </row>
    <row r="61" spans="1:10" x14ac:dyDescent="0.2">
      <c r="A61" s="16">
        <v>1235</v>
      </c>
      <c r="B61" s="14" t="s">
        <v>153</v>
      </c>
      <c r="C61" s="138">
        <v>9480</v>
      </c>
      <c r="D61" s="138">
        <v>0</v>
      </c>
      <c r="E61" s="138">
        <v>0</v>
      </c>
      <c r="F61" s="138"/>
      <c r="G61" s="138"/>
      <c r="H61" s="138"/>
    </row>
    <row r="62" spans="1:10" x14ac:dyDescent="0.2">
      <c r="A62" s="16">
        <v>1236</v>
      </c>
      <c r="B62" s="14" t="s">
        <v>154</v>
      </c>
      <c r="C62" s="138">
        <v>0</v>
      </c>
      <c r="D62" s="138">
        <v>0</v>
      </c>
      <c r="E62" s="138">
        <v>0</v>
      </c>
      <c r="F62" s="138"/>
      <c r="G62" s="138"/>
      <c r="H62" s="138"/>
    </row>
    <row r="63" spans="1:10" x14ac:dyDescent="0.2">
      <c r="A63" s="16">
        <v>1239</v>
      </c>
      <c r="B63" s="14" t="s">
        <v>155</v>
      </c>
      <c r="C63" s="138">
        <v>0</v>
      </c>
      <c r="D63" s="138">
        <v>0</v>
      </c>
      <c r="E63" s="138">
        <v>115958.83</v>
      </c>
      <c r="F63" s="138"/>
      <c r="G63" s="138"/>
      <c r="H63" s="138"/>
    </row>
    <row r="64" spans="1:10" x14ac:dyDescent="0.2">
      <c r="A64" s="16">
        <v>1240</v>
      </c>
      <c r="B64" s="14" t="s">
        <v>156</v>
      </c>
      <c r="C64" s="138">
        <f>SUM(C65:C72)</f>
        <v>5268696.2700000005</v>
      </c>
      <c r="D64" s="138">
        <f t="shared" ref="D64:E64" si="0">SUM(D65:D72)</f>
        <v>136704.9</v>
      </c>
      <c r="E64" s="138">
        <f t="shared" si="0"/>
        <v>1222659.42</v>
      </c>
      <c r="F64" s="138"/>
      <c r="G64" s="138"/>
      <c r="H64" s="138"/>
    </row>
    <row r="65" spans="1:9" x14ac:dyDescent="0.2">
      <c r="A65" s="16">
        <v>1241</v>
      </c>
      <c r="B65" s="14" t="s">
        <v>157</v>
      </c>
      <c r="C65" s="138">
        <v>670710.81999999995</v>
      </c>
      <c r="D65" s="138">
        <v>6378.16</v>
      </c>
      <c r="E65" s="138">
        <v>230529.42</v>
      </c>
      <c r="F65" s="138"/>
      <c r="G65" s="138"/>
      <c r="H65" s="138"/>
    </row>
    <row r="66" spans="1:9" x14ac:dyDescent="0.2">
      <c r="A66" s="16">
        <v>1242</v>
      </c>
      <c r="B66" s="14" t="s">
        <v>158</v>
      </c>
      <c r="C66" s="138">
        <v>0</v>
      </c>
      <c r="D66" s="138">
        <v>0</v>
      </c>
      <c r="E66" s="138">
        <v>0</v>
      </c>
      <c r="F66" s="138"/>
      <c r="G66" s="138"/>
      <c r="H66" s="138"/>
    </row>
    <row r="67" spans="1:9" x14ac:dyDescent="0.2">
      <c r="A67" s="16">
        <v>1243</v>
      </c>
      <c r="B67" s="14" t="s">
        <v>159</v>
      </c>
      <c r="C67" s="138">
        <v>97181</v>
      </c>
      <c r="D67" s="138">
        <v>2429.5500000000002</v>
      </c>
      <c r="E67" s="138">
        <v>7288.6</v>
      </c>
      <c r="F67" s="138"/>
      <c r="G67" s="138"/>
      <c r="H67" s="138"/>
    </row>
    <row r="68" spans="1:9" x14ac:dyDescent="0.2">
      <c r="A68" s="16">
        <v>1244</v>
      </c>
      <c r="B68" s="14" t="s">
        <v>160</v>
      </c>
      <c r="C68" s="138">
        <v>4423762.99</v>
      </c>
      <c r="D68" s="138">
        <v>127897.19</v>
      </c>
      <c r="E68" s="138">
        <v>984841.4</v>
      </c>
      <c r="F68" s="138"/>
      <c r="G68" s="138"/>
      <c r="H68" s="138"/>
    </row>
    <row r="69" spans="1:9" x14ac:dyDescent="0.2">
      <c r="A69" s="16">
        <v>1245</v>
      </c>
      <c r="B69" s="14" t="s">
        <v>161</v>
      </c>
      <c r="C69" s="138">
        <v>0</v>
      </c>
      <c r="D69" s="138">
        <v>0</v>
      </c>
      <c r="E69" s="138">
        <v>0</v>
      </c>
      <c r="F69" s="138"/>
      <c r="G69" s="138"/>
      <c r="H69" s="138"/>
    </row>
    <row r="70" spans="1:9" x14ac:dyDescent="0.2">
      <c r="A70" s="16">
        <v>1246</v>
      </c>
      <c r="B70" s="14" t="s">
        <v>162</v>
      </c>
      <c r="C70" s="138">
        <v>77041.460000000006</v>
      </c>
      <c r="D70" s="138">
        <v>0</v>
      </c>
      <c r="E70" s="138">
        <v>0</v>
      </c>
      <c r="F70" s="138"/>
      <c r="G70" s="138"/>
      <c r="H70" s="138"/>
    </row>
    <row r="71" spans="1:9" x14ac:dyDescent="0.2">
      <c r="A71" s="16">
        <v>1247</v>
      </c>
      <c r="B71" s="14" t="s">
        <v>163</v>
      </c>
      <c r="C71" s="138">
        <v>0</v>
      </c>
      <c r="D71" s="138">
        <v>0</v>
      </c>
      <c r="E71" s="138">
        <v>0</v>
      </c>
      <c r="F71" s="138"/>
      <c r="G71" s="138"/>
      <c r="H71" s="138"/>
    </row>
    <row r="72" spans="1:9" x14ac:dyDescent="0.2">
      <c r="A72" s="16">
        <v>1248</v>
      </c>
      <c r="B72" s="14" t="s">
        <v>164</v>
      </c>
      <c r="C72" s="138">
        <v>0</v>
      </c>
      <c r="D72" s="138">
        <v>0</v>
      </c>
      <c r="E72" s="138">
        <v>0</v>
      </c>
      <c r="F72" s="138"/>
      <c r="G72" s="138"/>
      <c r="H72" s="138"/>
    </row>
    <row r="73" spans="1:9" x14ac:dyDescent="0.2">
      <c r="C73" s="138"/>
      <c r="D73" s="138"/>
      <c r="E73" s="138"/>
      <c r="F73" s="138"/>
      <c r="G73" s="138"/>
      <c r="H73" s="138"/>
    </row>
    <row r="74" spans="1:9" x14ac:dyDescent="0.2">
      <c r="A74" s="13" t="s">
        <v>101</v>
      </c>
      <c r="B74" s="13"/>
      <c r="C74" s="139"/>
      <c r="D74" s="139"/>
      <c r="E74" s="139"/>
      <c r="F74" s="139"/>
      <c r="G74" s="139"/>
      <c r="H74" s="139"/>
      <c r="I74" s="13"/>
    </row>
    <row r="75" spans="1:9" x14ac:dyDescent="0.2">
      <c r="A75" s="15" t="s">
        <v>85</v>
      </c>
      <c r="B75" s="15" t="s">
        <v>82</v>
      </c>
      <c r="C75" s="140" t="s">
        <v>83</v>
      </c>
      <c r="D75" s="140" t="s">
        <v>102</v>
      </c>
      <c r="E75" s="140" t="s">
        <v>165</v>
      </c>
      <c r="F75" s="140" t="s">
        <v>556</v>
      </c>
      <c r="G75" s="140" t="s">
        <v>147</v>
      </c>
      <c r="H75" s="140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8">
        <f>SUM(C77:C81)</f>
        <v>0</v>
      </c>
      <c r="D76" s="138">
        <f>SUM(D77:D81)</f>
        <v>0</v>
      </c>
      <c r="E76" s="138">
        <f>SUM(E77:E81)</f>
        <v>0</v>
      </c>
      <c r="F76" s="138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38"/>
      <c r="H76" s="138"/>
    </row>
    <row r="77" spans="1:9" x14ac:dyDescent="0.2">
      <c r="A77" s="16">
        <v>1251</v>
      </c>
      <c r="B77" s="14" t="s">
        <v>167</v>
      </c>
      <c r="C77" s="138">
        <v>0</v>
      </c>
      <c r="D77" s="138">
        <v>0</v>
      </c>
      <c r="E77" s="138">
        <v>0</v>
      </c>
      <c r="F77" s="138"/>
      <c r="G77" s="138"/>
      <c r="H77" s="138"/>
    </row>
    <row r="78" spans="1:9" x14ac:dyDescent="0.2">
      <c r="A78" s="16">
        <v>1252</v>
      </c>
      <c r="B78" s="14" t="s">
        <v>168</v>
      </c>
      <c r="C78" s="138">
        <v>0</v>
      </c>
      <c r="D78" s="138">
        <v>0</v>
      </c>
      <c r="E78" s="138">
        <v>0</v>
      </c>
      <c r="F78" s="138"/>
      <c r="G78" s="138"/>
      <c r="H78" s="138"/>
    </row>
    <row r="79" spans="1:9" x14ac:dyDescent="0.2">
      <c r="A79" s="16">
        <v>1253</v>
      </c>
      <c r="B79" s="14" t="s">
        <v>169</v>
      </c>
      <c r="C79" s="138">
        <v>0</v>
      </c>
      <c r="D79" s="138">
        <v>0</v>
      </c>
      <c r="E79" s="138">
        <v>0</v>
      </c>
      <c r="F79" s="138"/>
      <c r="G79" s="138"/>
      <c r="H79" s="138"/>
    </row>
    <row r="80" spans="1:9" x14ac:dyDescent="0.2">
      <c r="A80" s="16">
        <v>1254</v>
      </c>
      <c r="B80" s="14" t="s">
        <v>170</v>
      </c>
      <c r="C80" s="138">
        <v>0</v>
      </c>
      <c r="D80" s="138">
        <v>0</v>
      </c>
      <c r="E80" s="138">
        <v>0</v>
      </c>
      <c r="F80" s="138"/>
      <c r="G80" s="138"/>
      <c r="H80" s="138"/>
    </row>
    <row r="81" spans="1:8" x14ac:dyDescent="0.2">
      <c r="A81" s="16">
        <v>1259</v>
      </c>
      <c r="B81" s="14" t="s">
        <v>171</v>
      </c>
      <c r="C81" s="138">
        <v>0</v>
      </c>
      <c r="D81" s="138">
        <v>0</v>
      </c>
      <c r="E81" s="138">
        <v>0</v>
      </c>
      <c r="F81" s="138"/>
      <c r="G81" s="138"/>
      <c r="H81" s="138"/>
    </row>
    <row r="82" spans="1:8" x14ac:dyDescent="0.2">
      <c r="A82" s="16">
        <v>1270</v>
      </c>
      <c r="B82" s="14" t="s">
        <v>172</v>
      </c>
      <c r="C82" s="138">
        <f>SUM(C83:C88)</f>
        <v>178703.41</v>
      </c>
      <c r="D82" s="141"/>
      <c r="E82" s="141"/>
      <c r="F82" s="138"/>
      <c r="G82" s="138"/>
      <c r="H82" s="138"/>
    </row>
    <row r="83" spans="1:8" x14ac:dyDescent="0.2">
      <c r="A83" s="16">
        <v>1271</v>
      </c>
      <c r="B83" s="14" t="s">
        <v>173</v>
      </c>
      <c r="C83" s="138">
        <v>0</v>
      </c>
      <c r="D83" s="141"/>
      <c r="E83" s="141"/>
      <c r="F83" s="138"/>
      <c r="G83" s="138"/>
      <c r="H83" s="138"/>
    </row>
    <row r="84" spans="1:8" x14ac:dyDescent="0.2">
      <c r="A84" s="16">
        <v>1272</v>
      </c>
      <c r="B84" s="14" t="s">
        <v>174</v>
      </c>
      <c r="C84" s="138">
        <v>0</v>
      </c>
      <c r="D84" s="141"/>
      <c r="E84" s="141"/>
      <c r="F84" s="138"/>
      <c r="G84" s="138"/>
      <c r="H84" s="138"/>
    </row>
    <row r="85" spans="1:8" x14ac:dyDescent="0.2">
      <c r="A85" s="16">
        <v>1273</v>
      </c>
      <c r="B85" s="14" t="s">
        <v>175</v>
      </c>
      <c r="C85" s="138">
        <v>178703.41</v>
      </c>
      <c r="D85" s="141"/>
      <c r="E85" s="141"/>
      <c r="F85" s="138"/>
      <c r="G85" s="138"/>
      <c r="H85" s="138"/>
    </row>
    <row r="86" spans="1:8" x14ac:dyDescent="0.2">
      <c r="A86" s="16">
        <v>1274</v>
      </c>
      <c r="B86" s="14" t="s">
        <v>176</v>
      </c>
      <c r="C86" s="138">
        <v>0</v>
      </c>
      <c r="D86" s="141"/>
      <c r="E86" s="141"/>
      <c r="F86" s="138"/>
      <c r="G86" s="138"/>
      <c r="H86" s="138"/>
    </row>
    <row r="87" spans="1:8" x14ac:dyDescent="0.2">
      <c r="A87" s="16">
        <v>1275</v>
      </c>
      <c r="B87" s="14" t="s">
        <v>177</v>
      </c>
      <c r="C87" s="138">
        <v>0</v>
      </c>
      <c r="D87" s="141"/>
      <c r="E87" s="141"/>
      <c r="F87" s="138"/>
      <c r="G87" s="138"/>
      <c r="H87" s="138"/>
    </row>
    <row r="88" spans="1:8" x14ac:dyDescent="0.2">
      <c r="A88" s="16">
        <v>1279</v>
      </c>
      <c r="B88" s="14" t="s">
        <v>178</v>
      </c>
      <c r="C88" s="138">
        <v>0</v>
      </c>
      <c r="D88" s="141"/>
      <c r="E88" s="141"/>
      <c r="F88" s="138"/>
      <c r="G88" s="138"/>
      <c r="H88" s="138"/>
    </row>
    <row r="89" spans="1:8" x14ac:dyDescent="0.2">
      <c r="C89" s="138"/>
      <c r="D89" s="138"/>
      <c r="E89" s="138"/>
      <c r="F89" s="138"/>
      <c r="G89" s="138"/>
      <c r="H89" s="138"/>
    </row>
    <row r="90" spans="1:8" x14ac:dyDescent="0.2">
      <c r="A90" s="13" t="s">
        <v>103</v>
      </c>
      <c r="B90" s="13"/>
      <c r="C90" s="139"/>
      <c r="D90" s="139"/>
      <c r="E90" s="139"/>
      <c r="F90" s="139"/>
      <c r="G90" s="139"/>
      <c r="H90" s="139"/>
    </row>
    <row r="91" spans="1:8" x14ac:dyDescent="0.2">
      <c r="A91" s="15" t="s">
        <v>85</v>
      </c>
      <c r="B91" s="15" t="s">
        <v>82</v>
      </c>
      <c r="C91" s="140" t="s">
        <v>83</v>
      </c>
      <c r="D91" s="140" t="s">
        <v>179</v>
      </c>
      <c r="E91" s="140"/>
      <c r="F91" s="140"/>
      <c r="G91" s="140"/>
      <c r="H91" s="140"/>
    </row>
    <row r="92" spans="1:8" x14ac:dyDescent="0.2">
      <c r="A92" s="16">
        <v>1160</v>
      </c>
      <c r="B92" s="14" t="s">
        <v>180</v>
      </c>
      <c r="C92" s="138">
        <f>SUM(C93:C94)</f>
        <v>0</v>
      </c>
      <c r="D92" s="138"/>
      <c r="E92" s="138" t="str">
        <f>IF(OR(C92&lt;&gt;0,C93&lt;&gt;0,C94&lt;&gt;0),"","SIN INFORMACIÓN QUE REVELAR")</f>
        <v>SIN INFORMACIÓN QUE REVELAR</v>
      </c>
      <c r="F92" s="138"/>
      <c r="G92" s="138"/>
      <c r="H92" s="138"/>
    </row>
    <row r="93" spans="1:8" x14ac:dyDescent="0.2">
      <c r="A93" s="16">
        <v>1161</v>
      </c>
      <c r="B93" s="14" t="s">
        <v>181</v>
      </c>
      <c r="C93" s="138">
        <v>0</v>
      </c>
      <c r="D93" s="138"/>
      <c r="E93" s="138"/>
      <c r="F93" s="138"/>
      <c r="G93" s="138"/>
      <c r="H93" s="138"/>
    </row>
    <row r="94" spans="1:8" x14ac:dyDescent="0.2">
      <c r="A94" s="16">
        <v>1162</v>
      </c>
      <c r="B94" s="14" t="s">
        <v>182</v>
      </c>
      <c r="C94" s="138">
        <v>0</v>
      </c>
      <c r="D94" s="138"/>
      <c r="E94" s="138"/>
      <c r="F94" s="138"/>
      <c r="G94" s="138"/>
      <c r="H94" s="138"/>
    </row>
    <row r="95" spans="1:8" x14ac:dyDescent="0.2">
      <c r="C95" s="138"/>
      <c r="D95" s="138"/>
      <c r="E95" s="138"/>
      <c r="F95" s="138"/>
      <c r="G95" s="138"/>
      <c r="H95" s="138"/>
    </row>
    <row r="96" spans="1:8" x14ac:dyDescent="0.2">
      <c r="A96" s="13" t="s">
        <v>557</v>
      </c>
      <c r="B96" s="13"/>
      <c r="C96" s="139"/>
      <c r="D96" s="139"/>
      <c r="E96" s="139"/>
      <c r="F96" s="139"/>
      <c r="G96" s="139"/>
      <c r="H96" s="139"/>
    </row>
    <row r="97" spans="1:8" x14ac:dyDescent="0.2">
      <c r="A97" s="15" t="s">
        <v>85</v>
      </c>
      <c r="B97" s="15" t="s">
        <v>82</v>
      </c>
      <c r="C97" s="140" t="s">
        <v>83</v>
      </c>
      <c r="D97" s="140" t="s">
        <v>126</v>
      </c>
      <c r="E97" s="140"/>
      <c r="F97" s="140"/>
      <c r="G97" s="140"/>
      <c r="H97" s="140"/>
    </row>
    <row r="98" spans="1:8" x14ac:dyDescent="0.2">
      <c r="A98" s="16">
        <v>1190</v>
      </c>
      <c r="B98" s="14" t="s">
        <v>491</v>
      </c>
      <c r="C98" s="138">
        <f>SUM(C99:C102)</f>
        <v>0</v>
      </c>
      <c r="D98" s="138"/>
      <c r="E98" s="138" t="str">
        <f>IF(OR(C98&lt;&gt;0,C99&lt;&gt;0,C100&lt;&gt;0,C101&lt;&gt;0,C102&lt;&gt;0,C103&lt;&gt;0,C104&lt;&gt;0,C105&lt;&gt;0,C106&lt;&gt;0),"","SIN INFORMACIÓN QUE REVELAR")</f>
        <v>SIN INFORMACIÓN QUE REVELAR</v>
      </c>
      <c r="F98" s="138"/>
      <c r="G98" s="138"/>
      <c r="H98" s="138"/>
    </row>
    <row r="99" spans="1:8" x14ac:dyDescent="0.2">
      <c r="A99" s="16">
        <v>1191</v>
      </c>
      <c r="B99" s="14" t="s">
        <v>484</v>
      </c>
      <c r="C99" s="138">
        <v>0</v>
      </c>
      <c r="D99" s="138"/>
      <c r="E99" s="138"/>
      <c r="F99" s="138"/>
      <c r="G99" s="138"/>
      <c r="H99" s="138"/>
    </row>
    <row r="100" spans="1:8" x14ac:dyDescent="0.2">
      <c r="A100" s="16">
        <v>1192</v>
      </c>
      <c r="B100" s="14" t="s">
        <v>485</v>
      </c>
      <c r="C100" s="138">
        <v>0</v>
      </c>
      <c r="D100" s="138"/>
      <c r="E100" s="138"/>
      <c r="F100" s="138"/>
      <c r="G100" s="138"/>
      <c r="H100" s="138"/>
    </row>
    <row r="101" spans="1:8" x14ac:dyDescent="0.2">
      <c r="A101" s="16">
        <v>1193</v>
      </c>
      <c r="B101" s="14" t="s">
        <v>486</v>
      </c>
      <c r="C101" s="138">
        <v>0</v>
      </c>
      <c r="D101" s="138"/>
      <c r="E101" s="138"/>
      <c r="F101" s="138"/>
      <c r="G101" s="138"/>
      <c r="H101" s="138"/>
    </row>
    <row r="102" spans="1:8" x14ac:dyDescent="0.2">
      <c r="A102" s="16">
        <v>1194</v>
      </c>
      <c r="B102" s="14" t="s">
        <v>487</v>
      </c>
      <c r="C102" s="138">
        <v>0</v>
      </c>
      <c r="D102" s="138"/>
      <c r="E102" s="138"/>
      <c r="F102" s="138"/>
      <c r="G102" s="138"/>
      <c r="H102" s="138"/>
    </row>
    <row r="103" spans="1:8" x14ac:dyDescent="0.2">
      <c r="A103" s="16">
        <v>1290</v>
      </c>
      <c r="B103" s="14" t="s">
        <v>183</v>
      </c>
      <c r="C103" s="138">
        <f>SUM(C104:C106)</f>
        <v>0</v>
      </c>
      <c r="D103" s="138"/>
      <c r="E103" s="138"/>
      <c r="F103" s="138"/>
      <c r="G103" s="138"/>
      <c r="H103" s="138"/>
    </row>
    <row r="104" spans="1:8" x14ac:dyDescent="0.2">
      <c r="A104" s="16">
        <v>1291</v>
      </c>
      <c r="B104" s="14" t="s">
        <v>184</v>
      </c>
      <c r="C104" s="138">
        <v>0</v>
      </c>
      <c r="D104" s="138"/>
      <c r="E104" s="138"/>
      <c r="F104" s="138"/>
      <c r="G104" s="138"/>
      <c r="H104" s="138"/>
    </row>
    <row r="105" spans="1:8" x14ac:dyDescent="0.2">
      <c r="A105" s="16">
        <v>1292</v>
      </c>
      <c r="B105" s="14" t="s">
        <v>185</v>
      </c>
      <c r="C105" s="138">
        <v>0</v>
      </c>
      <c r="D105" s="138"/>
      <c r="E105" s="138"/>
      <c r="F105" s="138"/>
      <c r="G105" s="138"/>
      <c r="H105" s="138"/>
    </row>
    <row r="106" spans="1:8" x14ac:dyDescent="0.2">
      <c r="A106" s="16">
        <v>1293</v>
      </c>
      <c r="B106" s="14" t="s">
        <v>186</v>
      </c>
      <c r="C106" s="138">
        <v>0</v>
      </c>
      <c r="D106" s="138"/>
      <c r="E106" s="138"/>
      <c r="F106" s="138"/>
      <c r="G106" s="138"/>
      <c r="H106" s="138"/>
    </row>
    <row r="107" spans="1:8" x14ac:dyDescent="0.2">
      <c r="C107" s="138"/>
      <c r="D107" s="138"/>
      <c r="E107" s="138"/>
      <c r="F107" s="138"/>
      <c r="G107" s="138"/>
      <c r="H107" s="138"/>
    </row>
    <row r="108" spans="1:8" x14ac:dyDescent="0.2">
      <c r="A108" s="13" t="s">
        <v>104</v>
      </c>
      <c r="B108" s="13"/>
      <c r="C108" s="139"/>
      <c r="D108" s="139"/>
      <c r="E108" s="139"/>
      <c r="F108" s="139"/>
      <c r="G108" s="139"/>
      <c r="H108" s="139"/>
    </row>
    <row r="109" spans="1:8" x14ac:dyDescent="0.2">
      <c r="A109" s="15" t="s">
        <v>85</v>
      </c>
      <c r="B109" s="15" t="s">
        <v>82</v>
      </c>
      <c r="C109" s="140" t="s">
        <v>83</v>
      </c>
      <c r="D109" s="140" t="s">
        <v>122</v>
      </c>
      <c r="E109" s="140" t="s">
        <v>123</v>
      </c>
      <c r="F109" s="140" t="s">
        <v>124</v>
      </c>
      <c r="G109" s="140" t="s">
        <v>187</v>
      </c>
      <c r="H109" s="140" t="s">
        <v>576</v>
      </c>
    </row>
    <row r="110" spans="1:8" x14ac:dyDescent="0.2">
      <c r="A110" s="16">
        <v>2110</v>
      </c>
      <c r="B110" s="14" t="s">
        <v>188</v>
      </c>
      <c r="C110" s="138">
        <f>SUM(C111:C119)</f>
        <v>133180.98000000001</v>
      </c>
      <c r="D110" s="138">
        <f>SUM(D111:D119)</f>
        <v>133180.98000000001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13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8">
        <v>111648.32000000001</v>
      </c>
      <c r="D111" s="138">
        <f>C111</f>
        <v>111648.32000000001</v>
      </c>
      <c r="E111" s="138">
        <v>0</v>
      </c>
      <c r="F111" s="138">
        <v>0</v>
      </c>
      <c r="G111" s="138">
        <v>0</v>
      </c>
      <c r="H111" s="138"/>
    </row>
    <row r="112" spans="1:8" x14ac:dyDescent="0.2">
      <c r="A112" s="16">
        <v>2112</v>
      </c>
      <c r="B112" s="14" t="s">
        <v>190</v>
      </c>
      <c r="C112" s="138">
        <v>5328.4</v>
      </c>
      <c r="D112" s="138">
        <f t="shared" ref="D112:D119" si="1">C112</f>
        <v>5328.4</v>
      </c>
      <c r="E112" s="138">
        <v>0</v>
      </c>
      <c r="F112" s="138">
        <v>0</v>
      </c>
      <c r="G112" s="138">
        <v>0</v>
      </c>
      <c r="H112" s="138"/>
    </row>
    <row r="113" spans="1:8" x14ac:dyDescent="0.2">
      <c r="A113" s="16">
        <v>2113</v>
      </c>
      <c r="B113" s="14" t="s">
        <v>191</v>
      </c>
      <c r="C113" s="138">
        <v>928</v>
      </c>
      <c r="D113" s="138">
        <f t="shared" si="1"/>
        <v>928</v>
      </c>
      <c r="E113" s="138">
        <v>0</v>
      </c>
      <c r="F113" s="138">
        <v>0</v>
      </c>
      <c r="G113" s="138">
        <v>0</v>
      </c>
      <c r="H113" s="138"/>
    </row>
    <row r="114" spans="1:8" x14ac:dyDescent="0.2">
      <c r="A114" s="16">
        <v>2114</v>
      </c>
      <c r="B114" s="14" t="s">
        <v>192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  <c r="H114" s="138"/>
    </row>
    <row r="115" spans="1:8" x14ac:dyDescent="0.2">
      <c r="A115" s="16">
        <v>2115</v>
      </c>
      <c r="B115" s="14" t="s">
        <v>193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  <c r="H115" s="138"/>
    </row>
    <row r="116" spans="1:8" x14ac:dyDescent="0.2">
      <c r="A116" s="16">
        <v>2116</v>
      </c>
      <c r="B116" s="14" t="s">
        <v>194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  <c r="H116" s="138"/>
    </row>
    <row r="117" spans="1:8" x14ac:dyDescent="0.2">
      <c r="A117" s="16">
        <v>2117</v>
      </c>
      <c r="B117" s="14" t="s">
        <v>195</v>
      </c>
      <c r="C117" s="138">
        <v>-32714.12</v>
      </c>
      <c r="D117" s="138">
        <f t="shared" si="1"/>
        <v>-32714.12</v>
      </c>
      <c r="E117" s="138">
        <v>0</v>
      </c>
      <c r="F117" s="138">
        <v>0</v>
      </c>
      <c r="G117" s="138">
        <v>0</v>
      </c>
      <c r="H117" s="138"/>
    </row>
    <row r="118" spans="1:8" x14ac:dyDescent="0.2">
      <c r="A118" s="16">
        <v>2118</v>
      </c>
      <c r="B118" s="14" t="s">
        <v>196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  <c r="H118" s="138"/>
    </row>
    <row r="119" spans="1:8" x14ac:dyDescent="0.2">
      <c r="A119" s="16">
        <v>2119</v>
      </c>
      <c r="B119" s="14" t="s">
        <v>197</v>
      </c>
      <c r="C119" s="138">
        <v>47990.38</v>
      </c>
      <c r="D119" s="138">
        <f t="shared" si="1"/>
        <v>47990.38</v>
      </c>
      <c r="E119" s="138">
        <v>0</v>
      </c>
      <c r="F119" s="138">
        <v>0</v>
      </c>
      <c r="G119" s="138">
        <v>0</v>
      </c>
      <c r="H119" s="138"/>
    </row>
    <row r="120" spans="1:8" x14ac:dyDescent="0.2">
      <c r="A120" s="16">
        <v>2120</v>
      </c>
      <c r="B120" s="14" t="s">
        <v>198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  <c r="H120" s="138"/>
    </row>
    <row r="121" spans="1:8" x14ac:dyDescent="0.2">
      <c r="A121" s="16">
        <v>2121</v>
      </c>
      <c r="B121" s="14" t="s">
        <v>199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  <c r="H121" s="138"/>
    </row>
    <row r="122" spans="1:8" x14ac:dyDescent="0.2">
      <c r="A122" s="16">
        <v>2122</v>
      </c>
      <c r="B122" s="14" t="s">
        <v>200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  <c r="H122" s="138"/>
    </row>
    <row r="123" spans="1:8" x14ac:dyDescent="0.2">
      <c r="A123" s="16">
        <v>2129</v>
      </c>
      <c r="B123" s="14" t="s">
        <v>201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  <c r="H123" s="138"/>
    </row>
    <row r="124" spans="1:8" x14ac:dyDescent="0.2">
      <c r="C124" s="138"/>
      <c r="D124" s="138"/>
      <c r="E124" s="138"/>
      <c r="F124" s="138"/>
      <c r="G124" s="138"/>
      <c r="H124" s="138"/>
    </row>
    <row r="125" spans="1:8" x14ac:dyDescent="0.2">
      <c r="A125" s="13" t="s">
        <v>105</v>
      </c>
      <c r="B125" s="13"/>
      <c r="C125" s="139"/>
      <c r="D125" s="139"/>
      <c r="E125" s="139"/>
      <c r="F125" s="139"/>
      <c r="G125" s="139"/>
      <c r="H125" s="139"/>
    </row>
    <row r="126" spans="1:8" x14ac:dyDescent="0.2">
      <c r="A126" s="15" t="s">
        <v>85</v>
      </c>
      <c r="B126" s="15" t="s">
        <v>82</v>
      </c>
      <c r="C126" s="140" t="s">
        <v>83</v>
      </c>
      <c r="D126" s="140" t="s">
        <v>86</v>
      </c>
      <c r="E126" s="140" t="s">
        <v>126</v>
      </c>
      <c r="F126" s="140"/>
      <c r="G126" s="140"/>
      <c r="H126" s="140"/>
    </row>
    <row r="127" spans="1:8" x14ac:dyDescent="0.2">
      <c r="A127" s="16">
        <v>2160</v>
      </c>
      <c r="B127" s="14" t="s">
        <v>202</v>
      </c>
      <c r="C127" s="138">
        <f>SUM(C128:C133)</f>
        <v>0</v>
      </c>
      <c r="D127" s="138"/>
      <c r="E127" s="13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8"/>
      <c r="G127" s="138"/>
      <c r="H127" s="138"/>
    </row>
    <row r="128" spans="1:8" x14ac:dyDescent="0.2">
      <c r="A128" s="16">
        <v>2161</v>
      </c>
      <c r="B128" s="14" t="s">
        <v>203</v>
      </c>
      <c r="C128" s="138">
        <v>0</v>
      </c>
      <c r="D128" s="138"/>
      <c r="E128" s="138"/>
      <c r="F128" s="138"/>
      <c r="G128" s="138"/>
      <c r="H128" s="138"/>
    </row>
    <row r="129" spans="1:8" x14ac:dyDescent="0.2">
      <c r="A129" s="16">
        <v>2162</v>
      </c>
      <c r="B129" s="14" t="s">
        <v>204</v>
      </c>
      <c r="C129" s="138">
        <v>0</v>
      </c>
      <c r="D129" s="138"/>
      <c r="E129" s="138"/>
      <c r="F129" s="138"/>
      <c r="G129" s="138"/>
      <c r="H129" s="138"/>
    </row>
    <row r="130" spans="1:8" x14ac:dyDescent="0.2">
      <c r="A130" s="16">
        <v>2163</v>
      </c>
      <c r="B130" s="14" t="s">
        <v>205</v>
      </c>
      <c r="C130" s="138">
        <v>0</v>
      </c>
      <c r="D130" s="138"/>
      <c r="E130" s="138"/>
      <c r="F130" s="138"/>
      <c r="G130" s="138"/>
      <c r="H130" s="138"/>
    </row>
    <row r="131" spans="1:8" x14ac:dyDescent="0.2">
      <c r="A131" s="16">
        <v>2164</v>
      </c>
      <c r="B131" s="14" t="s">
        <v>206</v>
      </c>
      <c r="C131" s="138">
        <v>0</v>
      </c>
      <c r="D131" s="138"/>
      <c r="E131" s="138"/>
      <c r="F131" s="138"/>
      <c r="G131" s="138"/>
      <c r="H131" s="138"/>
    </row>
    <row r="132" spans="1:8" x14ac:dyDescent="0.2">
      <c r="A132" s="16">
        <v>2165</v>
      </c>
      <c r="B132" s="14" t="s">
        <v>207</v>
      </c>
      <c r="C132" s="138">
        <v>0</v>
      </c>
      <c r="D132" s="138"/>
      <c r="E132" s="138"/>
      <c r="F132" s="138"/>
      <c r="G132" s="138"/>
      <c r="H132" s="138"/>
    </row>
    <row r="133" spans="1:8" x14ac:dyDescent="0.2">
      <c r="A133" s="16">
        <v>2166</v>
      </c>
      <c r="B133" s="14" t="s">
        <v>208</v>
      </c>
      <c r="C133" s="138">
        <v>0</v>
      </c>
      <c r="D133" s="138"/>
      <c r="E133" s="138"/>
      <c r="F133" s="138"/>
      <c r="G133" s="138"/>
      <c r="H133" s="138"/>
    </row>
    <row r="134" spans="1:8" x14ac:dyDescent="0.2">
      <c r="A134" s="16">
        <v>2250</v>
      </c>
      <c r="B134" s="14" t="s">
        <v>209</v>
      </c>
      <c r="C134" s="138">
        <f>SUM(C135:C140)</f>
        <v>0</v>
      </c>
      <c r="D134" s="138"/>
      <c r="E134" s="138"/>
      <c r="F134" s="138"/>
      <c r="G134" s="138"/>
      <c r="H134" s="138"/>
    </row>
    <row r="135" spans="1:8" x14ac:dyDescent="0.2">
      <c r="A135" s="16">
        <v>2251</v>
      </c>
      <c r="B135" s="14" t="s">
        <v>210</v>
      </c>
      <c r="C135" s="138">
        <v>0</v>
      </c>
      <c r="D135" s="138"/>
      <c r="E135" s="138"/>
      <c r="F135" s="138"/>
      <c r="G135" s="138"/>
      <c r="H135" s="138"/>
    </row>
    <row r="136" spans="1:8" x14ac:dyDescent="0.2">
      <c r="A136" s="16">
        <v>2252</v>
      </c>
      <c r="B136" s="14" t="s">
        <v>211</v>
      </c>
      <c r="C136" s="138">
        <v>0</v>
      </c>
      <c r="D136" s="138"/>
      <c r="E136" s="138"/>
      <c r="F136" s="138"/>
      <c r="G136" s="138"/>
      <c r="H136" s="138"/>
    </row>
    <row r="137" spans="1:8" x14ac:dyDescent="0.2">
      <c r="A137" s="16">
        <v>2253</v>
      </c>
      <c r="B137" s="14" t="s">
        <v>212</v>
      </c>
      <c r="C137" s="138">
        <v>0</v>
      </c>
      <c r="D137" s="138"/>
      <c r="E137" s="138"/>
      <c r="F137" s="138"/>
      <c r="G137" s="138"/>
      <c r="H137" s="138"/>
    </row>
    <row r="138" spans="1:8" x14ac:dyDescent="0.2">
      <c r="A138" s="16">
        <v>2254</v>
      </c>
      <c r="B138" s="14" t="s">
        <v>213</v>
      </c>
      <c r="C138" s="138">
        <v>0</v>
      </c>
      <c r="D138" s="138"/>
      <c r="E138" s="138"/>
      <c r="F138" s="138"/>
      <c r="G138" s="138"/>
      <c r="H138" s="138"/>
    </row>
    <row r="139" spans="1:8" x14ac:dyDescent="0.2">
      <c r="A139" s="16">
        <v>2255</v>
      </c>
      <c r="B139" s="14" t="s">
        <v>214</v>
      </c>
      <c r="C139" s="138">
        <v>0</v>
      </c>
      <c r="D139" s="138"/>
      <c r="E139" s="138"/>
      <c r="F139" s="138"/>
      <c r="G139" s="138"/>
      <c r="H139" s="138"/>
    </row>
    <row r="140" spans="1:8" x14ac:dyDescent="0.2">
      <c r="A140" s="16">
        <v>2256</v>
      </c>
      <c r="B140" s="14" t="s">
        <v>215</v>
      </c>
      <c r="C140" s="138">
        <v>0</v>
      </c>
      <c r="D140" s="138"/>
      <c r="E140" s="138"/>
      <c r="F140" s="138"/>
      <c r="G140" s="138"/>
      <c r="H140" s="138"/>
    </row>
    <row r="141" spans="1:8" x14ac:dyDescent="0.2">
      <c r="C141" s="138"/>
      <c r="D141" s="138"/>
      <c r="E141" s="138"/>
      <c r="F141" s="138"/>
      <c r="G141" s="138"/>
      <c r="H141" s="138"/>
    </row>
    <row r="142" spans="1:8" x14ac:dyDescent="0.2">
      <c r="A142" s="13" t="s">
        <v>558</v>
      </c>
      <c r="B142" s="13"/>
      <c r="C142" s="139"/>
      <c r="D142" s="139"/>
      <c r="E142" s="139"/>
      <c r="F142" s="139"/>
      <c r="G142" s="139"/>
      <c r="H142" s="139"/>
    </row>
    <row r="143" spans="1:8" x14ac:dyDescent="0.2">
      <c r="A143" s="17" t="s">
        <v>85</v>
      </c>
      <c r="B143" s="17" t="s">
        <v>82</v>
      </c>
      <c r="C143" s="142" t="s">
        <v>83</v>
      </c>
      <c r="D143" s="142" t="s">
        <v>86</v>
      </c>
      <c r="E143" s="142" t="s">
        <v>126</v>
      </c>
      <c r="F143" s="142"/>
      <c r="G143" s="142"/>
      <c r="H143" s="142"/>
    </row>
    <row r="144" spans="1:8" x14ac:dyDescent="0.2">
      <c r="A144" s="16">
        <v>2150</v>
      </c>
      <c r="B144" s="14" t="s">
        <v>559</v>
      </c>
      <c r="C144" s="138">
        <f>SUM(C145:C147)</f>
        <v>0</v>
      </c>
      <c r="D144" s="138"/>
      <c r="E144" s="138" t="str">
        <f>IF(OR(C144&lt;&gt;0,C145&lt;&gt;0,C146&lt;&gt;0,C147&lt;&gt;0,C148&lt;&gt;0,C149&lt;&gt;0,C150&lt;&gt;0,C151&lt;&gt;0),"","SIN INFORMACIÓN QUE REVELAR")</f>
        <v>SIN INFORMACIÓN QUE REVELAR</v>
      </c>
      <c r="F144" s="138"/>
      <c r="G144" s="138"/>
      <c r="H144" s="138"/>
    </row>
    <row r="145" spans="1:8" x14ac:dyDescent="0.2">
      <c r="A145" s="16">
        <v>2151</v>
      </c>
      <c r="B145" s="14" t="s">
        <v>560</v>
      </c>
      <c r="C145" s="138">
        <v>0</v>
      </c>
      <c r="D145" s="138"/>
      <c r="E145" s="138"/>
      <c r="F145" s="138"/>
      <c r="G145" s="138"/>
      <c r="H145" s="138"/>
    </row>
    <row r="146" spans="1:8" x14ac:dyDescent="0.2">
      <c r="A146" s="16">
        <v>2152</v>
      </c>
      <c r="B146" s="14" t="s">
        <v>561</v>
      </c>
      <c r="C146" s="138">
        <v>0</v>
      </c>
      <c r="D146" s="138"/>
      <c r="E146" s="138"/>
      <c r="F146" s="138"/>
      <c r="G146" s="138"/>
      <c r="H146" s="138"/>
    </row>
    <row r="147" spans="1:8" x14ac:dyDescent="0.2">
      <c r="A147" s="16">
        <v>2159</v>
      </c>
      <c r="B147" s="14" t="s">
        <v>216</v>
      </c>
      <c r="C147" s="138">
        <v>0</v>
      </c>
      <c r="D147" s="138"/>
      <c r="E147" s="138"/>
      <c r="F147" s="138"/>
      <c r="G147" s="138"/>
      <c r="H147" s="138"/>
    </row>
    <row r="148" spans="1:8" x14ac:dyDescent="0.2">
      <c r="A148" s="16">
        <v>2240</v>
      </c>
      <c r="B148" s="14" t="s">
        <v>218</v>
      </c>
      <c r="C148" s="138">
        <f>SUM(C149:C151)</f>
        <v>0</v>
      </c>
      <c r="D148" s="138"/>
      <c r="E148" s="138"/>
      <c r="F148" s="138"/>
      <c r="G148" s="138"/>
      <c r="H148" s="138"/>
    </row>
    <row r="149" spans="1:8" x14ac:dyDescent="0.2">
      <c r="A149" s="16">
        <v>2241</v>
      </c>
      <c r="B149" s="14" t="s">
        <v>219</v>
      </c>
      <c r="C149" s="138">
        <v>0</v>
      </c>
      <c r="D149" s="138"/>
      <c r="E149" s="138"/>
      <c r="F149" s="138"/>
      <c r="G149" s="138"/>
      <c r="H149" s="138"/>
    </row>
    <row r="150" spans="1:8" x14ac:dyDescent="0.2">
      <c r="A150" s="16">
        <v>2242</v>
      </c>
      <c r="B150" s="14" t="s">
        <v>220</v>
      </c>
      <c r="C150" s="138">
        <v>0</v>
      </c>
      <c r="D150" s="138"/>
      <c r="E150" s="138"/>
      <c r="F150" s="138"/>
      <c r="G150" s="138"/>
      <c r="H150" s="138"/>
    </row>
    <row r="151" spans="1:8" x14ac:dyDescent="0.2">
      <c r="A151" s="16">
        <v>2249</v>
      </c>
      <c r="B151" s="14" t="s">
        <v>221</v>
      </c>
      <c r="C151" s="138">
        <v>0</v>
      </c>
      <c r="D151" s="138"/>
      <c r="E151" s="138"/>
      <c r="F151" s="138"/>
      <c r="G151" s="138"/>
      <c r="H151" s="138"/>
    </row>
    <row r="152" spans="1:8" x14ac:dyDescent="0.2">
      <c r="C152" s="138"/>
      <c r="D152" s="138"/>
      <c r="E152" s="138"/>
      <c r="F152" s="138"/>
      <c r="G152" s="138"/>
      <c r="H152" s="138"/>
    </row>
    <row r="153" spans="1:8" x14ac:dyDescent="0.2">
      <c r="A153" s="104" t="s">
        <v>562</v>
      </c>
      <c r="B153" s="104"/>
      <c r="C153" s="143"/>
      <c r="D153" s="143"/>
      <c r="E153" s="143"/>
      <c r="F153" s="138"/>
      <c r="G153" s="138"/>
      <c r="H153" s="138"/>
    </row>
    <row r="154" spans="1:8" x14ac:dyDescent="0.2">
      <c r="A154" s="105" t="s">
        <v>85</v>
      </c>
      <c r="B154" s="105" t="s">
        <v>82</v>
      </c>
      <c r="C154" s="144" t="s">
        <v>83</v>
      </c>
      <c r="D154" s="145" t="s">
        <v>86</v>
      </c>
      <c r="E154" s="145" t="s">
        <v>126</v>
      </c>
      <c r="F154" s="138"/>
      <c r="G154" s="138"/>
      <c r="H154" s="138"/>
    </row>
    <row r="155" spans="1:8" x14ac:dyDescent="0.2">
      <c r="A155" s="106">
        <v>2170</v>
      </c>
      <c r="B155" s="107" t="s">
        <v>563</v>
      </c>
      <c r="C155" s="146">
        <f>SUM(C156:C158)</f>
        <v>0</v>
      </c>
      <c r="D155" s="146"/>
      <c r="E155" s="146" t="str">
        <f>IF(OR(C155&lt;&gt;0,C156&lt;&gt;0,C157&lt;&gt;0,C158&lt;&gt;0,C159&lt;&gt;0,C160&lt;&gt;0,C161&lt;&gt;0,C162&lt;&gt;0,C163&lt;&gt;0),"","SIN INFORMACIÓN QUE REVELAR")</f>
        <v>SIN INFORMACIÓN QUE REVELAR</v>
      </c>
      <c r="F155" s="138"/>
      <c r="G155" s="138"/>
      <c r="H155" s="138"/>
    </row>
    <row r="156" spans="1:8" x14ac:dyDescent="0.2">
      <c r="A156" s="106">
        <v>2171</v>
      </c>
      <c r="B156" s="107" t="s">
        <v>564</v>
      </c>
      <c r="C156" s="146">
        <v>0</v>
      </c>
      <c r="D156" s="146"/>
      <c r="E156" s="146"/>
      <c r="F156" s="138"/>
      <c r="G156" s="138"/>
      <c r="H156" s="138"/>
    </row>
    <row r="157" spans="1:8" x14ac:dyDescent="0.2">
      <c r="A157" s="106">
        <v>2172</v>
      </c>
      <c r="B157" s="107" t="s">
        <v>565</v>
      </c>
      <c r="C157" s="146">
        <v>0</v>
      </c>
      <c r="D157" s="146"/>
      <c r="E157" s="146"/>
      <c r="F157" s="138"/>
      <c r="G157" s="138"/>
      <c r="H157" s="138"/>
    </row>
    <row r="158" spans="1:8" x14ac:dyDescent="0.2">
      <c r="A158" s="106">
        <v>2179</v>
      </c>
      <c r="B158" s="107" t="s">
        <v>566</v>
      </c>
      <c r="C158" s="146">
        <v>0</v>
      </c>
      <c r="D158" s="146"/>
      <c r="E158" s="146"/>
      <c r="F158" s="138"/>
      <c r="G158" s="138"/>
      <c r="H158" s="138"/>
    </row>
    <row r="159" spans="1:8" x14ac:dyDescent="0.2">
      <c r="A159" s="106">
        <v>2260</v>
      </c>
      <c r="B159" s="107" t="s">
        <v>567</v>
      </c>
      <c r="C159" s="146">
        <f>SUM(C160:C163)</f>
        <v>0</v>
      </c>
      <c r="D159" s="146"/>
      <c r="E159" s="146"/>
      <c r="F159" s="138"/>
      <c r="G159" s="138"/>
      <c r="H159" s="138"/>
    </row>
    <row r="160" spans="1:8" x14ac:dyDescent="0.2">
      <c r="A160" s="106">
        <v>2261</v>
      </c>
      <c r="B160" s="107" t="s">
        <v>568</v>
      </c>
      <c r="C160" s="146">
        <v>0</v>
      </c>
      <c r="D160" s="146"/>
      <c r="E160" s="138"/>
      <c r="F160" s="138"/>
      <c r="G160" s="138"/>
      <c r="H160" s="138"/>
    </row>
    <row r="161" spans="1:8" x14ac:dyDescent="0.2">
      <c r="A161" s="106">
        <v>2262</v>
      </c>
      <c r="B161" s="107" t="s">
        <v>569</v>
      </c>
      <c r="C161" s="146">
        <v>0</v>
      </c>
      <c r="D161" s="146"/>
      <c r="E161" s="146"/>
      <c r="F161" s="138"/>
      <c r="G161" s="138"/>
      <c r="H161" s="138"/>
    </row>
    <row r="162" spans="1:8" x14ac:dyDescent="0.2">
      <c r="A162" s="106">
        <v>2263</v>
      </c>
      <c r="B162" s="107" t="s">
        <v>570</v>
      </c>
      <c r="C162" s="146">
        <v>0</v>
      </c>
      <c r="D162" s="146"/>
      <c r="E162" s="146"/>
      <c r="F162" s="138"/>
      <c r="G162" s="138"/>
      <c r="H162" s="138"/>
    </row>
    <row r="163" spans="1:8" x14ac:dyDescent="0.2">
      <c r="A163" s="106">
        <v>2269</v>
      </c>
      <c r="B163" s="107" t="s">
        <v>571</v>
      </c>
      <c r="C163" s="146">
        <v>0</v>
      </c>
      <c r="D163" s="146"/>
      <c r="E163" s="146"/>
      <c r="F163" s="138"/>
      <c r="G163" s="138"/>
      <c r="H163" s="138"/>
    </row>
    <row r="164" spans="1:8" x14ac:dyDescent="0.2">
      <c r="A164" s="107"/>
      <c r="B164" s="107"/>
      <c r="C164" s="146"/>
      <c r="D164" s="146"/>
      <c r="E164" s="146"/>
      <c r="F164" s="138"/>
      <c r="G164" s="138"/>
      <c r="H164" s="138"/>
    </row>
    <row r="165" spans="1:8" x14ac:dyDescent="0.2">
      <c r="A165" s="104" t="s">
        <v>572</v>
      </c>
      <c r="B165" s="104"/>
      <c r="C165" s="143"/>
      <c r="D165" s="143"/>
      <c r="E165" s="143"/>
      <c r="F165" s="138"/>
      <c r="G165" s="138"/>
      <c r="H165" s="138"/>
    </row>
    <row r="166" spans="1:8" x14ac:dyDescent="0.2">
      <c r="A166" s="105" t="s">
        <v>85</v>
      </c>
      <c r="B166" s="105" t="s">
        <v>82</v>
      </c>
      <c r="C166" s="144" t="s">
        <v>83</v>
      </c>
      <c r="D166" s="145" t="s">
        <v>86</v>
      </c>
      <c r="E166" s="145" t="s">
        <v>126</v>
      </c>
      <c r="F166" s="138"/>
      <c r="G166" s="138"/>
      <c r="H166" s="138"/>
    </row>
    <row r="167" spans="1:8" x14ac:dyDescent="0.2">
      <c r="A167" s="106">
        <v>2190</v>
      </c>
      <c r="B167" s="107" t="s">
        <v>573</v>
      </c>
      <c r="C167" s="146">
        <f>SUM(C168:C170)</f>
        <v>0</v>
      </c>
      <c r="D167" s="146"/>
      <c r="E167" s="146" t="str">
        <f>IF(OR(C167&lt;&gt;0,C168&lt;&gt;0,C169&lt;&gt;0,C170&lt;&gt;0),"","SIN INFORMACIÓN QUE REVELAR")</f>
        <v>SIN INFORMACIÓN QUE REVELAR</v>
      </c>
      <c r="F167" s="138"/>
      <c r="G167" s="138"/>
      <c r="H167" s="138"/>
    </row>
    <row r="168" spans="1:8" x14ac:dyDescent="0.2">
      <c r="A168" s="106">
        <v>2191</v>
      </c>
      <c r="B168" s="107" t="s">
        <v>574</v>
      </c>
      <c r="C168" s="146">
        <v>0</v>
      </c>
      <c r="D168" s="146"/>
      <c r="E168" s="146"/>
      <c r="F168" s="138"/>
      <c r="G168" s="138"/>
      <c r="H168" s="138"/>
    </row>
    <row r="169" spans="1:8" x14ac:dyDescent="0.2">
      <c r="A169" s="106">
        <v>2192</v>
      </c>
      <c r="B169" s="107" t="s">
        <v>575</v>
      </c>
      <c r="C169" s="146">
        <v>0</v>
      </c>
      <c r="D169" s="146"/>
      <c r="E169" s="138"/>
      <c r="F169" s="138"/>
      <c r="G169" s="138"/>
      <c r="H169" s="138"/>
    </row>
    <row r="170" spans="1:8" x14ac:dyDescent="0.2">
      <c r="A170" s="106">
        <v>2199</v>
      </c>
      <c r="B170" s="107" t="s">
        <v>217</v>
      </c>
      <c r="C170" s="146">
        <v>0</v>
      </c>
      <c r="D170" s="146"/>
      <c r="E170" s="146"/>
      <c r="F170" s="138"/>
      <c r="G170" s="138"/>
      <c r="H170" s="138"/>
    </row>
    <row r="171" spans="1:8" x14ac:dyDescent="0.2">
      <c r="A171" s="107"/>
      <c r="B171" s="107"/>
      <c r="C171" s="146"/>
      <c r="D171" s="146"/>
      <c r="E171" s="146"/>
      <c r="F171" s="138"/>
      <c r="G171" s="138"/>
      <c r="H171" s="138"/>
    </row>
    <row r="172" spans="1:8" x14ac:dyDescent="0.2">
      <c r="A172" s="107"/>
      <c r="B172" s="107"/>
      <c r="C172" s="146"/>
      <c r="D172" s="146"/>
      <c r="E172" s="146"/>
      <c r="F172" s="138"/>
      <c r="G172" s="138"/>
      <c r="H172" s="138"/>
    </row>
    <row r="173" spans="1:8" ht="30" customHeight="1" x14ac:dyDescent="0.2">
      <c r="A173" s="107"/>
      <c r="B173" s="107" t="s">
        <v>517</v>
      </c>
      <c r="C173" s="107"/>
      <c r="D173" s="107"/>
      <c r="E173" s="107"/>
    </row>
    <row r="179" spans="2:5" x14ac:dyDescent="0.2">
      <c r="B179" s="16" t="s">
        <v>603</v>
      </c>
      <c r="C179" s="172" t="s">
        <v>604</v>
      </c>
      <c r="D179" s="172"/>
      <c r="E179" s="172"/>
    </row>
    <row r="180" spans="2:5" x14ac:dyDescent="0.2">
      <c r="B180" s="16" t="s">
        <v>598</v>
      </c>
      <c r="C180" s="172" t="s">
        <v>601</v>
      </c>
      <c r="D180" s="172"/>
      <c r="E180" s="172"/>
    </row>
    <row r="181" spans="2:5" x14ac:dyDescent="0.2">
      <c r="B181" s="16" t="s">
        <v>599</v>
      </c>
      <c r="C181" s="172" t="s">
        <v>602</v>
      </c>
      <c r="D181" s="172"/>
      <c r="E181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180:E180"/>
    <mergeCell ref="C181:E181"/>
    <mergeCell ref="A1:F1"/>
    <mergeCell ref="A2:F2"/>
    <mergeCell ref="A3:F3"/>
    <mergeCell ref="A4:F4"/>
    <mergeCell ref="C179:E179"/>
  </mergeCells>
  <pageMargins left="0.51181102362204722" right="0.51181102362204722" top="0.74803149606299213" bottom="0.74803149606299213" header="0.31496062992125984" footer="0.31496062992125984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>
      <selection activeCell="B34" sqref="B34:E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84" t="s">
        <v>595</v>
      </c>
      <c r="B1" s="184"/>
      <c r="C1" s="184"/>
      <c r="D1" s="20" t="s">
        <v>497</v>
      </c>
      <c r="E1" s="21">
        <v>2026</v>
      </c>
    </row>
    <row r="2" spans="1:5" ht="18.95" customHeight="1" x14ac:dyDescent="0.2">
      <c r="A2" s="184" t="s">
        <v>503</v>
      </c>
      <c r="B2" s="184"/>
      <c r="C2" s="184"/>
      <c r="D2" s="20" t="s">
        <v>498</v>
      </c>
      <c r="E2" s="21" t="s">
        <v>500</v>
      </c>
    </row>
    <row r="3" spans="1:5" ht="18.95" customHeight="1" x14ac:dyDescent="0.2">
      <c r="A3" s="184" t="s">
        <v>596</v>
      </c>
      <c r="B3" s="184"/>
      <c r="C3" s="184"/>
      <c r="D3" s="20" t="s">
        <v>499</v>
      </c>
      <c r="E3" s="21">
        <v>1</v>
      </c>
    </row>
    <row r="4" spans="1:5" ht="18.95" customHeight="1" x14ac:dyDescent="0.2">
      <c r="A4" s="184" t="s">
        <v>515</v>
      </c>
      <c r="B4" s="184"/>
      <c r="C4" s="18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2424341.91</v>
      </c>
      <c r="D9" s="27"/>
      <c r="E9" s="27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D10" s="27"/>
      <c r="E10" s="138"/>
    </row>
    <row r="11" spans="1:5" x14ac:dyDescent="0.2">
      <c r="A11" s="26">
        <v>3130</v>
      </c>
      <c r="B11" s="22" t="s">
        <v>384</v>
      </c>
      <c r="C11" s="27">
        <v>0</v>
      </c>
      <c r="D11" s="27"/>
      <c r="E11" s="27"/>
    </row>
    <row r="12" spans="1:5" x14ac:dyDescent="0.2">
      <c r="C12" s="27"/>
      <c r="D12" s="27"/>
      <c r="E12" s="27"/>
    </row>
    <row r="13" spans="1:5" x14ac:dyDescent="0.2">
      <c r="A13" s="24" t="s">
        <v>107</v>
      </c>
      <c r="B13" s="24"/>
      <c r="C13" s="147"/>
      <c r="D13" s="147"/>
      <c r="E13" s="147"/>
    </row>
    <row r="14" spans="1:5" x14ac:dyDescent="0.2">
      <c r="A14" s="25" t="s">
        <v>85</v>
      </c>
      <c r="B14" s="25" t="s">
        <v>82</v>
      </c>
      <c r="C14" s="148" t="s">
        <v>83</v>
      </c>
      <c r="D14" s="148" t="s">
        <v>385</v>
      </c>
      <c r="E14" s="148"/>
    </row>
    <row r="15" spans="1:5" x14ac:dyDescent="0.2">
      <c r="A15" s="26">
        <v>3210</v>
      </c>
      <c r="B15" s="22" t="s">
        <v>386</v>
      </c>
      <c r="C15" s="27">
        <v>-142861.26</v>
      </c>
      <c r="D15" s="27"/>
      <c r="E15" s="27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11873732.02</v>
      </c>
      <c r="D16" s="27"/>
      <c r="E16" s="27"/>
    </row>
    <row r="17" spans="1:5" x14ac:dyDescent="0.2">
      <c r="A17" s="26">
        <v>3230</v>
      </c>
      <c r="B17" s="22" t="s">
        <v>388</v>
      </c>
      <c r="C17" s="27">
        <f>SUM(C18:C21)</f>
        <v>0</v>
      </c>
      <c r="D17" s="27"/>
      <c r="E17" s="27"/>
    </row>
    <row r="18" spans="1:5" x14ac:dyDescent="0.2">
      <c r="A18" s="26">
        <v>3231</v>
      </c>
      <c r="B18" s="22" t="s">
        <v>389</v>
      </c>
      <c r="C18" s="27">
        <v>0</v>
      </c>
      <c r="D18" s="27"/>
      <c r="E18" s="27"/>
    </row>
    <row r="19" spans="1:5" x14ac:dyDescent="0.2">
      <c r="A19" s="26">
        <v>3232</v>
      </c>
      <c r="B19" s="22" t="s">
        <v>390</v>
      </c>
      <c r="C19" s="27">
        <v>0</v>
      </c>
      <c r="D19" s="27"/>
      <c r="E19" s="138"/>
    </row>
    <row r="20" spans="1:5" x14ac:dyDescent="0.2">
      <c r="A20" s="26">
        <v>3233</v>
      </c>
      <c r="B20" s="22" t="s">
        <v>391</v>
      </c>
      <c r="C20" s="27">
        <v>0</v>
      </c>
      <c r="D20" s="27"/>
      <c r="E20" s="27"/>
    </row>
    <row r="21" spans="1:5" x14ac:dyDescent="0.2">
      <c r="A21" s="26">
        <v>3239</v>
      </c>
      <c r="B21" s="22" t="s">
        <v>392</v>
      </c>
      <c r="C21" s="27">
        <v>0</v>
      </c>
      <c r="D21" s="27"/>
      <c r="E21" s="27"/>
    </row>
    <row r="22" spans="1:5" x14ac:dyDescent="0.2">
      <c r="A22" s="26">
        <v>3240</v>
      </c>
      <c r="B22" s="22" t="s">
        <v>393</v>
      </c>
      <c r="C22" s="27">
        <f>SUM(C23:C25)</f>
        <v>0</v>
      </c>
      <c r="D22" s="27"/>
      <c r="E22" s="27"/>
    </row>
    <row r="23" spans="1:5" x14ac:dyDescent="0.2">
      <c r="A23" s="26">
        <v>3241</v>
      </c>
      <c r="B23" s="22" t="s">
        <v>394</v>
      </c>
      <c r="C23" s="27">
        <v>0</v>
      </c>
      <c r="D23" s="27"/>
      <c r="E23" s="27"/>
    </row>
    <row r="24" spans="1:5" x14ac:dyDescent="0.2">
      <c r="A24" s="26">
        <v>3242</v>
      </c>
      <c r="B24" s="22" t="s">
        <v>395</v>
      </c>
      <c r="C24" s="27">
        <v>0</v>
      </c>
      <c r="D24" s="27"/>
      <c r="E24" s="27"/>
    </row>
    <row r="25" spans="1:5" x14ac:dyDescent="0.2">
      <c r="A25" s="26">
        <v>3243</v>
      </c>
      <c r="B25" s="22" t="s">
        <v>396</v>
      </c>
      <c r="C25" s="27">
        <v>0</v>
      </c>
      <c r="D25" s="27"/>
      <c r="E25" s="27"/>
    </row>
    <row r="26" spans="1:5" x14ac:dyDescent="0.2">
      <c r="A26" s="26">
        <v>3250</v>
      </c>
      <c r="B26" s="22" t="s">
        <v>397</v>
      </c>
      <c r="C26" s="27">
        <f>SUM(C27:C29)</f>
        <v>0</v>
      </c>
      <c r="D26" s="27"/>
      <c r="E26" s="27"/>
    </row>
    <row r="27" spans="1:5" x14ac:dyDescent="0.2">
      <c r="A27" s="26">
        <v>3251</v>
      </c>
      <c r="B27" s="22" t="s">
        <v>398</v>
      </c>
      <c r="C27" s="27">
        <v>0</v>
      </c>
      <c r="D27" s="27"/>
      <c r="E27" s="27"/>
    </row>
    <row r="28" spans="1:5" x14ac:dyDescent="0.2">
      <c r="A28" s="26">
        <v>3252</v>
      </c>
      <c r="B28" s="22" t="s">
        <v>399</v>
      </c>
      <c r="C28" s="27">
        <v>0</v>
      </c>
      <c r="D28" s="27"/>
      <c r="E28" s="27"/>
    </row>
    <row r="29" spans="1:5" x14ac:dyDescent="0.2">
      <c r="A29" s="26">
        <v>3253</v>
      </c>
      <c r="B29" s="22" t="s">
        <v>593</v>
      </c>
      <c r="C29" s="27">
        <v>0</v>
      </c>
      <c r="D29" s="27"/>
      <c r="E29" s="27"/>
    </row>
    <row r="30" spans="1:5" x14ac:dyDescent="0.2">
      <c r="B30" s="22" t="s">
        <v>517</v>
      </c>
    </row>
    <row r="35" spans="2:5" x14ac:dyDescent="0.2">
      <c r="B35" s="16" t="s">
        <v>603</v>
      </c>
      <c r="C35" s="172" t="s">
        <v>604</v>
      </c>
      <c r="D35" s="172"/>
      <c r="E35" s="172"/>
    </row>
    <row r="36" spans="2:5" x14ac:dyDescent="0.2">
      <c r="B36" s="16" t="s">
        <v>598</v>
      </c>
      <c r="C36" s="172" t="s">
        <v>601</v>
      </c>
      <c r="D36" s="172"/>
      <c r="E36" s="172"/>
    </row>
    <row r="37" spans="2:5" x14ac:dyDescent="0.2">
      <c r="B37" s="16" t="s">
        <v>599</v>
      </c>
      <c r="C37" s="172" t="s">
        <v>602</v>
      </c>
      <c r="D37" s="172"/>
      <c r="E37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36:E36"/>
    <mergeCell ref="C37:E37"/>
    <mergeCell ref="A1:C1"/>
    <mergeCell ref="A2:C2"/>
    <mergeCell ref="A3:C3"/>
    <mergeCell ref="A4:C4"/>
    <mergeCell ref="C35:E3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zoomScaleNormal="100" workbookViewId="0">
      <selection activeCell="B146" sqref="B146:E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19.7109375" style="22" customWidth="1"/>
    <col min="6" max="16384" width="9.140625" style="22"/>
  </cols>
  <sheetData>
    <row r="1" spans="1:5" s="28" customFormat="1" ht="18.95" customHeight="1" x14ac:dyDescent="0.25">
      <c r="A1" s="184" t="s">
        <v>595</v>
      </c>
      <c r="B1" s="184"/>
      <c r="C1" s="184"/>
      <c r="D1" s="20" t="s">
        <v>497</v>
      </c>
      <c r="E1" s="21">
        <v>2026</v>
      </c>
    </row>
    <row r="2" spans="1:5" s="28" customFormat="1" ht="18.95" customHeight="1" x14ac:dyDescent="0.25">
      <c r="A2" s="184" t="s">
        <v>504</v>
      </c>
      <c r="B2" s="184"/>
      <c r="C2" s="184"/>
      <c r="D2" s="20" t="s">
        <v>498</v>
      </c>
      <c r="E2" s="21" t="s">
        <v>500</v>
      </c>
    </row>
    <row r="3" spans="1:5" s="28" customFormat="1" ht="18.95" customHeight="1" x14ac:dyDescent="0.25">
      <c r="A3" s="184" t="s">
        <v>596</v>
      </c>
      <c r="B3" s="184"/>
      <c r="C3" s="184"/>
      <c r="D3" s="20" t="s">
        <v>499</v>
      </c>
      <c r="E3" s="21">
        <v>1</v>
      </c>
    </row>
    <row r="4" spans="1:5" s="28" customFormat="1" ht="18.95" customHeight="1" x14ac:dyDescent="0.25">
      <c r="A4" s="184" t="s">
        <v>515</v>
      </c>
      <c r="B4" s="184"/>
      <c r="C4" s="184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6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7"/>
    </row>
    <row r="9" spans="1:5" x14ac:dyDescent="0.2">
      <c r="A9" s="26">
        <v>1111</v>
      </c>
      <c r="B9" s="22" t="s">
        <v>400</v>
      </c>
      <c r="C9" s="131">
        <v>0</v>
      </c>
      <c r="D9" s="131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5332672.51</v>
      </c>
      <c r="D10" s="27">
        <v>5462686.3399999999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9">
        <f>SUM(C9:C15)</f>
        <v>5332672.51</v>
      </c>
      <c r="D16" s="149">
        <f>SUM(D9:D15)</f>
        <v>5462686.3399999999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583</v>
      </c>
      <c r="B19" s="24"/>
      <c r="C19" s="147"/>
      <c r="D19" s="147"/>
    </row>
    <row r="20" spans="1:5" x14ac:dyDescent="0.2">
      <c r="A20" s="25" t="s">
        <v>85</v>
      </c>
      <c r="B20" s="25" t="s">
        <v>82</v>
      </c>
      <c r="C20" s="150">
        <v>2026</v>
      </c>
      <c r="D20" s="150">
        <v>2025</v>
      </c>
    </row>
    <row r="21" spans="1:5" x14ac:dyDescent="0.2">
      <c r="A21" s="33">
        <v>1230</v>
      </c>
      <c r="B21" s="34" t="s">
        <v>148</v>
      </c>
      <c r="C21" s="149">
        <f>SUM(C22:C28)</f>
        <v>0</v>
      </c>
      <c r="D21" s="149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9">
        <f>SUM(C30:C37)</f>
        <v>42550.009999999995</v>
      </c>
      <c r="D29" s="149">
        <f>SUM(D30:D37)</f>
        <v>1403070.63</v>
      </c>
    </row>
    <row r="30" spans="1:5" x14ac:dyDescent="0.2">
      <c r="A30" s="26">
        <v>1241</v>
      </c>
      <c r="B30" s="22" t="s">
        <v>157</v>
      </c>
      <c r="C30" s="27">
        <v>30550.01</v>
      </c>
      <c r="D30" s="27">
        <v>28665.63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97181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1277224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12000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8">
        <v>1250</v>
      </c>
      <c r="B38" s="109" t="s">
        <v>166</v>
      </c>
      <c r="C38" s="151">
        <f>SUM(C39:C43)</f>
        <v>0</v>
      </c>
      <c r="D38" s="151">
        <f>SUM(D39:D43)</f>
        <v>0</v>
      </c>
    </row>
    <row r="39" spans="1:5" x14ac:dyDescent="0.2">
      <c r="A39" s="110">
        <v>1251</v>
      </c>
      <c r="B39" s="111" t="s">
        <v>167</v>
      </c>
      <c r="C39" s="152">
        <v>0</v>
      </c>
      <c r="D39" s="152">
        <v>0</v>
      </c>
    </row>
    <row r="40" spans="1:5" x14ac:dyDescent="0.2">
      <c r="A40" s="110">
        <v>1252</v>
      </c>
      <c r="B40" s="111" t="s">
        <v>168</v>
      </c>
      <c r="C40" s="152">
        <v>0</v>
      </c>
      <c r="D40" s="152">
        <v>0</v>
      </c>
    </row>
    <row r="41" spans="1:5" x14ac:dyDescent="0.2">
      <c r="A41" s="110">
        <v>1253</v>
      </c>
      <c r="B41" s="111" t="s">
        <v>169</v>
      </c>
      <c r="C41" s="152">
        <v>0</v>
      </c>
      <c r="D41" s="152">
        <v>0</v>
      </c>
    </row>
    <row r="42" spans="1:5" x14ac:dyDescent="0.2">
      <c r="A42" s="110">
        <v>1254</v>
      </c>
      <c r="B42" s="111" t="s">
        <v>170</v>
      </c>
      <c r="C42" s="152">
        <v>0</v>
      </c>
      <c r="D42" s="152">
        <v>0</v>
      </c>
    </row>
    <row r="43" spans="1:5" x14ac:dyDescent="0.2">
      <c r="A43" s="110">
        <v>1259</v>
      </c>
      <c r="B43" s="111" t="s">
        <v>171</v>
      </c>
      <c r="C43" s="152">
        <v>0</v>
      </c>
      <c r="D43" s="152">
        <v>0</v>
      </c>
    </row>
    <row r="44" spans="1:5" x14ac:dyDescent="0.2">
      <c r="B44" s="81" t="s">
        <v>519</v>
      </c>
      <c r="C44" s="149">
        <f>C21+C29+C38</f>
        <v>42550.009999999995</v>
      </c>
      <c r="D44" s="149">
        <f>D21+D29+D38</f>
        <v>1403070.63</v>
      </c>
    </row>
    <row r="45" spans="1:5" x14ac:dyDescent="0.2">
      <c r="C45" s="27"/>
      <c r="D45" s="27"/>
    </row>
    <row r="46" spans="1:5" x14ac:dyDescent="0.2">
      <c r="A46" s="24" t="s">
        <v>584</v>
      </c>
      <c r="B46" s="24"/>
      <c r="C46" s="147"/>
      <c r="D46" s="147"/>
      <c r="E46" s="126"/>
    </row>
    <row r="47" spans="1:5" x14ac:dyDescent="0.2">
      <c r="A47" s="25" t="s">
        <v>85</v>
      </c>
      <c r="B47" s="25" t="s">
        <v>82</v>
      </c>
      <c r="C47" s="150">
        <v>2026</v>
      </c>
      <c r="D47" s="150">
        <v>2025</v>
      </c>
      <c r="E47" s="127"/>
    </row>
    <row r="48" spans="1:5" x14ac:dyDescent="0.2">
      <c r="A48" s="33">
        <v>3210</v>
      </c>
      <c r="B48" s="34" t="s">
        <v>594</v>
      </c>
      <c r="C48" s="149">
        <v>-142861.26</v>
      </c>
      <c r="D48" s="149">
        <v>1471539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9">
        <f>C54+C66+C94+C97+C50</f>
        <v>136704.9</v>
      </c>
      <c r="D49" s="149">
        <f>D54+D66+D94+D97+D50</f>
        <v>362910.92</v>
      </c>
    </row>
    <row r="50" spans="1:4" x14ac:dyDescent="0.2">
      <c r="A50" s="87">
        <v>5100</v>
      </c>
      <c r="B50" s="88" t="s">
        <v>277</v>
      </c>
      <c r="C50" s="153">
        <f>SUM(C53+C51)</f>
        <v>0</v>
      </c>
      <c r="D50" s="153">
        <f>SUM(D53+D51)</f>
        <v>0</v>
      </c>
    </row>
    <row r="51" spans="1:4" x14ac:dyDescent="0.2">
      <c r="A51" s="113">
        <v>5120</v>
      </c>
      <c r="B51" s="124" t="s">
        <v>144</v>
      </c>
      <c r="C51" s="154">
        <f>C52</f>
        <v>0</v>
      </c>
      <c r="D51" s="154">
        <f>D52</f>
        <v>0</v>
      </c>
    </row>
    <row r="52" spans="1:4" x14ac:dyDescent="0.2">
      <c r="A52" s="106">
        <v>5120</v>
      </c>
      <c r="B52" s="125" t="s">
        <v>144</v>
      </c>
      <c r="C52" s="146">
        <v>0</v>
      </c>
      <c r="D52" s="146">
        <v>0</v>
      </c>
    </row>
    <row r="53" spans="1:4" x14ac:dyDescent="0.2">
      <c r="A53" s="89">
        <v>5130</v>
      </c>
      <c r="B53" s="90" t="s">
        <v>537</v>
      </c>
      <c r="C53" s="155">
        <v>0</v>
      </c>
      <c r="D53" s="155">
        <v>0</v>
      </c>
    </row>
    <row r="54" spans="1:4" x14ac:dyDescent="0.2">
      <c r="A54" s="33">
        <v>5400</v>
      </c>
      <c r="B54" s="34" t="s">
        <v>342</v>
      </c>
      <c r="C54" s="149">
        <f>C55+C57+C59+C61+C63</f>
        <v>0</v>
      </c>
      <c r="D54" s="149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9">
        <f>C67+C76+C79+C85</f>
        <v>136704.9</v>
      </c>
      <c r="D66" s="149">
        <f>D67+D76+D79+D85</f>
        <v>362910.92</v>
      </c>
    </row>
    <row r="67" spans="1:4" x14ac:dyDescent="0.2">
      <c r="A67" s="26">
        <v>5510</v>
      </c>
      <c r="B67" s="22" t="s">
        <v>357</v>
      </c>
      <c r="C67" s="27">
        <f>SUM(C68:C75)</f>
        <v>136704.9</v>
      </c>
      <c r="D67" s="27">
        <f>SUM(D68:D75)</f>
        <v>362910.92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136704.9</v>
      </c>
      <c r="D72" s="27">
        <v>362910.92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9">
        <f>C95</f>
        <v>0</v>
      </c>
      <c r="D94" s="149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520</v>
      </c>
      <c r="C97" s="149">
        <f>SUM(C98:C102)</f>
        <v>0</v>
      </c>
      <c r="D97" s="149">
        <f>SUM(D98:D102)</f>
        <v>0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9"/>
      <c r="B103" s="93" t="s">
        <v>538</v>
      </c>
      <c r="C103" s="153">
        <f>+C104</f>
        <v>0</v>
      </c>
      <c r="D103" s="153">
        <f>+D104</f>
        <v>0</v>
      </c>
    </row>
    <row r="104" spans="1:4" x14ac:dyDescent="0.2">
      <c r="A104" s="87">
        <v>1270</v>
      </c>
      <c r="B104" s="88" t="s">
        <v>172</v>
      </c>
      <c r="C104" s="156">
        <f>+C105</f>
        <v>0</v>
      </c>
      <c r="D104" s="156">
        <f>+D105</f>
        <v>0</v>
      </c>
    </row>
    <row r="105" spans="1:4" x14ac:dyDescent="0.2">
      <c r="A105" s="89">
        <v>1273</v>
      </c>
      <c r="B105" s="90" t="s">
        <v>539</v>
      </c>
      <c r="C105" s="157">
        <v>0</v>
      </c>
      <c r="D105" s="157">
        <v>0</v>
      </c>
    </row>
    <row r="106" spans="1:4" x14ac:dyDescent="0.2">
      <c r="A106" s="89"/>
      <c r="B106" s="93" t="s">
        <v>540</v>
      </c>
      <c r="C106" s="153">
        <f>+C107+C129</f>
        <v>0</v>
      </c>
      <c r="D106" s="153">
        <f>+D107+D129</f>
        <v>0</v>
      </c>
    </row>
    <row r="107" spans="1:4" x14ac:dyDescent="0.2">
      <c r="A107" s="87">
        <v>4300</v>
      </c>
      <c r="B107" s="91" t="s">
        <v>588</v>
      </c>
      <c r="C107" s="156">
        <f>C121+C108+C111+C117+C119</f>
        <v>0</v>
      </c>
      <c r="D107" s="158">
        <f>D121+D108+D111+D117+D119</f>
        <v>0</v>
      </c>
    </row>
    <row r="108" spans="1:4" x14ac:dyDescent="0.2">
      <c r="A108" s="87">
        <v>4310</v>
      </c>
      <c r="B108" s="91" t="s">
        <v>260</v>
      </c>
      <c r="C108" s="156">
        <f>SUM(C109:C110)</f>
        <v>0</v>
      </c>
      <c r="D108" s="156">
        <f>SUM(D109:D110)</f>
        <v>0</v>
      </c>
    </row>
    <row r="109" spans="1:4" x14ac:dyDescent="0.2">
      <c r="A109" s="89">
        <v>4311</v>
      </c>
      <c r="B109" s="92" t="s">
        <v>429</v>
      </c>
      <c r="C109" s="157">
        <v>0</v>
      </c>
      <c r="D109" s="159">
        <v>0</v>
      </c>
    </row>
    <row r="110" spans="1:4" x14ac:dyDescent="0.2">
      <c r="A110" s="89">
        <v>4319</v>
      </c>
      <c r="B110" s="92" t="s">
        <v>261</v>
      </c>
      <c r="C110" s="157">
        <v>0</v>
      </c>
      <c r="D110" s="159">
        <v>0</v>
      </c>
    </row>
    <row r="111" spans="1:4" x14ac:dyDescent="0.2">
      <c r="A111" s="87">
        <v>4320</v>
      </c>
      <c r="B111" s="91" t="s">
        <v>262</v>
      </c>
      <c r="C111" s="156">
        <f>SUM(C112:C116)</f>
        <v>0</v>
      </c>
      <c r="D111" s="156">
        <f>SUM(D112:D116)</f>
        <v>0</v>
      </c>
    </row>
    <row r="112" spans="1:4" x14ac:dyDescent="0.2">
      <c r="A112" s="89">
        <v>4321</v>
      </c>
      <c r="B112" s="92" t="s">
        <v>263</v>
      </c>
      <c r="C112" s="157">
        <v>0</v>
      </c>
      <c r="D112" s="159">
        <v>0</v>
      </c>
    </row>
    <row r="113" spans="1:4" x14ac:dyDescent="0.2">
      <c r="A113" s="89">
        <v>4322</v>
      </c>
      <c r="B113" s="92" t="s">
        <v>264</v>
      </c>
      <c r="C113" s="157">
        <v>0</v>
      </c>
      <c r="D113" s="159">
        <v>0</v>
      </c>
    </row>
    <row r="114" spans="1:4" x14ac:dyDescent="0.2">
      <c r="A114" s="89">
        <v>4323</v>
      </c>
      <c r="B114" s="92" t="s">
        <v>265</v>
      </c>
      <c r="C114" s="157">
        <v>0</v>
      </c>
      <c r="D114" s="159">
        <v>0</v>
      </c>
    </row>
    <row r="115" spans="1:4" x14ac:dyDescent="0.2">
      <c r="A115" s="89">
        <v>4324</v>
      </c>
      <c r="B115" s="92" t="s">
        <v>266</v>
      </c>
      <c r="C115" s="157">
        <v>0</v>
      </c>
      <c r="D115" s="159">
        <v>0</v>
      </c>
    </row>
    <row r="116" spans="1:4" x14ac:dyDescent="0.2">
      <c r="A116" s="89">
        <v>4325</v>
      </c>
      <c r="B116" s="92" t="s">
        <v>267</v>
      </c>
      <c r="C116" s="157">
        <v>0</v>
      </c>
      <c r="D116" s="159">
        <v>0</v>
      </c>
    </row>
    <row r="117" spans="1:4" x14ac:dyDescent="0.2">
      <c r="A117" s="87">
        <v>4330</v>
      </c>
      <c r="B117" s="91" t="s">
        <v>268</v>
      </c>
      <c r="C117" s="156">
        <f>C118</f>
        <v>0</v>
      </c>
      <c r="D117" s="156">
        <f>D118</f>
        <v>0</v>
      </c>
    </row>
    <row r="118" spans="1:4" x14ac:dyDescent="0.2">
      <c r="A118" s="89">
        <v>4331</v>
      </c>
      <c r="B118" s="92" t="s">
        <v>268</v>
      </c>
      <c r="C118" s="157">
        <v>0</v>
      </c>
      <c r="D118" s="159">
        <v>0</v>
      </c>
    </row>
    <row r="119" spans="1:4" x14ac:dyDescent="0.2">
      <c r="A119" s="87">
        <v>4340</v>
      </c>
      <c r="B119" s="91" t="s">
        <v>269</v>
      </c>
      <c r="C119" s="156">
        <f>C120</f>
        <v>0</v>
      </c>
      <c r="D119" s="156">
        <f>D120</f>
        <v>0</v>
      </c>
    </row>
    <row r="120" spans="1:4" x14ac:dyDescent="0.2">
      <c r="A120" s="89">
        <v>4341</v>
      </c>
      <c r="B120" s="92" t="s">
        <v>269</v>
      </c>
      <c r="C120" s="157">
        <v>0</v>
      </c>
      <c r="D120" s="159">
        <v>0</v>
      </c>
    </row>
    <row r="121" spans="1:4" x14ac:dyDescent="0.2">
      <c r="A121" s="113">
        <v>4390</v>
      </c>
      <c r="B121" s="114" t="s">
        <v>270</v>
      </c>
      <c r="C121" s="160">
        <f>SUM(C122:C128)</f>
        <v>0</v>
      </c>
      <c r="D121" s="160">
        <f>SUM(D122:D128)</f>
        <v>0</v>
      </c>
    </row>
    <row r="122" spans="1:4" x14ac:dyDescent="0.2">
      <c r="A122" s="78">
        <v>4392</v>
      </c>
      <c r="B122" s="112" t="s">
        <v>271</v>
      </c>
      <c r="C122" s="161">
        <v>0</v>
      </c>
      <c r="D122" s="161">
        <v>0</v>
      </c>
    </row>
    <row r="123" spans="1:4" x14ac:dyDescent="0.2">
      <c r="A123" s="78">
        <v>4393</v>
      </c>
      <c r="B123" s="112" t="s">
        <v>430</v>
      </c>
      <c r="C123" s="161">
        <v>0</v>
      </c>
      <c r="D123" s="161">
        <v>0</v>
      </c>
    </row>
    <row r="124" spans="1:4" x14ac:dyDescent="0.2">
      <c r="A124" s="78">
        <v>4394</v>
      </c>
      <c r="B124" s="112" t="s">
        <v>272</v>
      </c>
      <c r="C124" s="161">
        <v>0</v>
      </c>
      <c r="D124" s="161">
        <v>0</v>
      </c>
    </row>
    <row r="125" spans="1:4" x14ac:dyDescent="0.2">
      <c r="A125" s="78">
        <v>4395</v>
      </c>
      <c r="B125" s="112" t="s">
        <v>273</v>
      </c>
      <c r="C125" s="161">
        <v>0</v>
      </c>
      <c r="D125" s="161">
        <v>0</v>
      </c>
    </row>
    <row r="126" spans="1:4" x14ac:dyDescent="0.2">
      <c r="A126" s="78">
        <v>4396</v>
      </c>
      <c r="B126" s="112" t="s">
        <v>274</v>
      </c>
      <c r="C126" s="161">
        <v>0</v>
      </c>
      <c r="D126" s="161">
        <v>0</v>
      </c>
    </row>
    <row r="127" spans="1:4" x14ac:dyDescent="0.2">
      <c r="A127" s="78">
        <v>4397</v>
      </c>
      <c r="B127" s="112" t="s">
        <v>431</v>
      </c>
      <c r="C127" s="161">
        <v>0</v>
      </c>
      <c r="D127" s="161">
        <v>0</v>
      </c>
    </row>
    <row r="128" spans="1:4" x14ac:dyDescent="0.2">
      <c r="A128" s="89">
        <v>4399</v>
      </c>
      <c r="B128" s="92" t="s">
        <v>270</v>
      </c>
      <c r="C128" s="157">
        <v>0</v>
      </c>
      <c r="D128" s="157">
        <v>0</v>
      </c>
    </row>
    <row r="129" spans="1:4" x14ac:dyDescent="0.2">
      <c r="A129" s="33">
        <v>1120</v>
      </c>
      <c r="B129" s="84" t="s">
        <v>526</v>
      </c>
      <c r="C129" s="149">
        <f>SUM(C130:C138)</f>
        <v>0</v>
      </c>
      <c r="D129" s="149">
        <f>SUM(D130:D138)</f>
        <v>0</v>
      </c>
    </row>
    <row r="130" spans="1:4" x14ac:dyDescent="0.2">
      <c r="A130" s="26">
        <v>1124</v>
      </c>
      <c r="B130" s="85" t="s">
        <v>527</v>
      </c>
      <c r="C130" s="162">
        <v>0</v>
      </c>
      <c r="D130" s="27">
        <v>0</v>
      </c>
    </row>
    <row r="131" spans="1:4" x14ac:dyDescent="0.2">
      <c r="A131" s="26">
        <v>1124</v>
      </c>
      <c r="B131" s="85" t="s">
        <v>528</v>
      </c>
      <c r="C131" s="162">
        <v>0</v>
      </c>
      <c r="D131" s="27">
        <v>0</v>
      </c>
    </row>
    <row r="132" spans="1:4" x14ac:dyDescent="0.2">
      <c r="A132" s="26">
        <v>1124</v>
      </c>
      <c r="B132" s="85" t="s">
        <v>529</v>
      </c>
      <c r="C132" s="162">
        <v>0</v>
      </c>
      <c r="D132" s="27">
        <v>0</v>
      </c>
    </row>
    <row r="133" spans="1:4" x14ac:dyDescent="0.2">
      <c r="A133" s="26">
        <v>1124</v>
      </c>
      <c r="B133" s="85" t="s">
        <v>530</v>
      </c>
      <c r="C133" s="162">
        <v>0</v>
      </c>
      <c r="D133" s="27">
        <v>0</v>
      </c>
    </row>
    <row r="134" spans="1:4" x14ac:dyDescent="0.2">
      <c r="A134" s="26">
        <v>1124</v>
      </c>
      <c r="B134" s="85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534</v>
      </c>
      <c r="C137" s="162">
        <v>0</v>
      </c>
      <c r="D137" s="27">
        <v>0</v>
      </c>
    </row>
    <row r="138" spans="1:4" x14ac:dyDescent="0.2">
      <c r="A138" s="26">
        <v>1122</v>
      </c>
      <c r="B138" s="85" t="s">
        <v>535</v>
      </c>
      <c r="C138" s="27">
        <v>0</v>
      </c>
      <c r="D138" s="27">
        <v>0</v>
      </c>
    </row>
    <row r="139" spans="1:4" x14ac:dyDescent="0.2">
      <c r="A139" s="26"/>
      <c r="B139" s="86" t="s">
        <v>536</v>
      </c>
      <c r="C139" s="149">
        <f>C48+C49-C103-C106</f>
        <v>-6156.3600000000151</v>
      </c>
      <c r="D139" s="149">
        <f>D48+D49-D103-D106</f>
        <v>1834449.9199999999</v>
      </c>
    </row>
    <row r="141" spans="1:4" x14ac:dyDescent="0.2">
      <c r="B141" s="22" t="s">
        <v>517</v>
      </c>
    </row>
    <row r="146" spans="2:5" x14ac:dyDescent="0.2">
      <c r="B146" s="16" t="s">
        <v>603</v>
      </c>
      <c r="C146" s="172" t="s">
        <v>604</v>
      </c>
      <c r="D146" s="172"/>
      <c r="E146" s="172"/>
    </row>
    <row r="147" spans="2:5" x14ac:dyDescent="0.2">
      <c r="B147" s="16" t="s">
        <v>598</v>
      </c>
      <c r="C147" s="172" t="s">
        <v>601</v>
      </c>
      <c r="D147" s="172"/>
      <c r="E147" s="172"/>
    </row>
    <row r="148" spans="2:5" x14ac:dyDescent="0.2">
      <c r="B148" s="16" t="s">
        <v>599</v>
      </c>
      <c r="C148" s="172" t="s">
        <v>602</v>
      </c>
      <c r="D148" s="172"/>
      <c r="E148" s="172"/>
    </row>
  </sheetData>
  <sheetProtection formatCells="0" formatColumns="0" formatRows="0" insertColumns="0" insertRows="0" insertHyperlinks="0" deleteColumns="0" deleteRows="0" sort="0" autoFilter="0" pivotTables="0"/>
  <mergeCells count="7">
    <mergeCell ref="C147:E147"/>
    <mergeCell ref="C148:E148"/>
    <mergeCell ref="A1:C1"/>
    <mergeCell ref="A2:C2"/>
    <mergeCell ref="A3:C3"/>
    <mergeCell ref="A4:C4"/>
    <mergeCell ref="C146:E146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rowBreaks count="1" manualBreakCount="1">
    <brk id="12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85" t="s">
        <v>595</v>
      </c>
      <c r="B1" s="186"/>
      <c r="C1" s="187"/>
    </row>
    <row r="2" spans="1:3" s="29" customFormat="1" ht="18" customHeight="1" x14ac:dyDescent="0.25">
      <c r="A2" s="188" t="s">
        <v>505</v>
      </c>
      <c r="B2" s="189"/>
      <c r="C2" s="190"/>
    </row>
    <row r="3" spans="1:3" s="29" customFormat="1" ht="18" customHeight="1" x14ac:dyDescent="0.25">
      <c r="A3" s="188" t="s">
        <v>596</v>
      </c>
      <c r="B3" s="189"/>
      <c r="C3" s="190"/>
    </row>
    <row r="4" spans="1:3" s="31" customFormat="1" ht="18" customHeight="1" x14ac:dyDescent="0.2">
      <c r="A4" s="191" t="s">
        <v>506</v>
      </c>
      <c r="B4" s="192"/>
      <c r="C4" s="193"/>
    </row>
    <row r="5" spans="1:3" s="31" customFormat="1" ht="18" customHeight="1" x14ac:dyDescent="0.2">
      <c r="A5" s="194" t="s">
        <v>405</v>
      </c>
      <c r="B5" s="195"/>
      <c r="C5" s="119">
        <v>2026</v>
      </c>
    </row>
    <row r="6" spans="1:3" x14ac:dyDescent="0.2">
      <c r="A6" s="45" t="s">
        <v>434</v>
      </c>
      <c r="B6" s="45"/>
      <c r="C6" s="163">
        <v>3832910.94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64">
        <f>SUM(C9:C14)</f>
        <v>0</v>
      </c>
    </row>
    <row r="9" spans="1:3" x14ac:dyDescent="0.2">
      <c r="A9" s="61" t="s">
        <v>436</v>
      </c>
      <c r="B9" s="60" t="s">
        <v>260</v>
      </c>
      <c r="C9" s="165">
        <v>0</v>
      </c>
    </row>
    <row r="10" spans="1:3" x14ac:dyDescent="0.2">
      <c r="A10" s="48" t="s">
        <v>437</v>
      </c>
      <c r="B10" s="49" t="s">
        <v>446</v>
      </c>
      <c r="C10" s="165">
        <v>0</v>
      </c>
    </row>
    <row r="11" spans="1:3" x14ac:dyDescent="0.2">
      <c r="A11" s="48" t="s">
        <v>438</v>
      </c>
      <c r="B11" s="49" t="s">
        <v>268</v>
      </c>
      <c r="C11" s="165">
        <v>0</v>
      </c>
    </row>
    <row r="12" spans="1:3" x14ac:dyDescent="0.2">
      <c r="A12" s="48" t="s">
        <v>439</v>
      </c>
      <c r="B12" s="49" t="s">
        <v>269</v>
      </c>
      <c r="C12" s="165">
        <v>0</v>
      </c>
    </row>
    <row r="13" spans="1:3" x14ac:dyDescent="0.2">
      <c r="A13" s="48" t="s">
        <v>440</v>
      </c>
      <c r="B13" s="49" t="s">
        <v>270</v>
      </c>
      <c r="C13" s="165">
        <v>0</v>
      </c>
    </row>
    <row r="14" spans="1:3" x14ac:dyDescent="0.2">
      <c r="A14" s="50" t="s">
        <v>441</v>
      </c>
      <c r="B14" s="51" t="s">
        <v>442</v>
      </c>
      <c r="C14" s="165">
        <v>0</v>
      </c>
    </row>
    <row r="15" spans="1:3" x14ac:dyDescent="0.2">
      <c r="A15" s="46"/>
      <c r="B15" s="52"/>
      <c r="C15" s="53"/>
    </row>
    <row r="16" spans="1:3" x14ac:dyDescent="0.2">
      <c r="A16" s="54" t="s">
        <v>590</v>
      </c>
      <c r="B16" s="47"/>
      <c r="C16" s="164">
        <f>SUM(C17:C19)</f>
        <v>0</v>
      </c>
    </row>
    <row r="17" spans="1:5" x14ac:dyDescent="0.2">
      <c r="A17" s="55">
        <v>3.1</v>
      </c>
      <c r="B17" s="49" t="s">
        <v>445</v>
      </c>
      <c r="C17" s="165">
        <v>0</v>
      </c>
    </row>
    <row r="18" spans="1:5" x14ac:dyDescent="0.2">
      <c r="A18" s="56">
        <v>3.2</v>
      </c>
      <c r="B18" s="49" t="s">
        <v>443</v>
      </c>
      <c r="C18" s="165">
        <v>0</v>
      </c>
    </row>
    <row r="19" spans="1:5" x14ac:dyDescent="0.2">
      <c r="A19" s="56">
        <v>3.3</v>
      </c>
      <c r="B19" s="51" t="s">
        <v>444</v>
      </c>
      <c r="C19" s="166">
        <v>0</v>
      </c>
    </row>
    <row r="20" spans="1:5" x14ac:dyDescent="0.2">
      <c r="A20" s="46"/>
      <c r="B20" s="57"/>
      <c r="C20" s="58"/>
    </row>
    <row r="21" spans="1:5" x14ac:dyDescent="0.2">
      <c r="A21" s="59" t="s">
        <v>541</v>
      </c>
      <c r="B21" s="59"/>
      <c r="C21" s="163">
        <f>C6+C8-C16</f>
        <v>3832910.94</v>
      </c>
    </row>
    <row r="23" spans="1:5" x14ac:dyDescent="0.2">
      <c r="B23" s="30" t="s">
        <v>517</v>
      </c>
    </row>
    <row r="30" spans="1:5" x14ac:dyDescent="0.2">
      <c r="B30" s="16" t="s">
        <v>603</v>
      </c>
      <c r="C30" s="172" t="s">
        <v>604</v>
      </c>
      <c r="D30" s="172"/>
      <c r="E30" s="172"/>
    </row>
    <row r="31" spans="1:5" x14ac:dyDescent="0.2">
      <c r="B31" s="16" t="s">
        <v>598</v>
      </c>
      <c r="C31" s="172" t="s">
        <v>601</v>
      </c>
      <c r="D31" s="172"/>
      <c r="E31" s="172"/>
    </row>
    <row r="32" spans="1:5" x14ac:dyDescent="0.2">
      <c r="B32" s="16" t="s">
        <v>599</v>
      </c>
      <c r="C32" s="172" t="s">
        <v>602</v>
      </c>
      <c r="D32" s="172"/>
      <c r="E32" s="172"/>
    </row>
  </sheetData>
  <mergeCells count="8">
    <mergeCell ref="C30:E30"/>
    <mergeCell ref="C31:E31"/>
    <mergeCell ref="C32:E32"/>
    <mergeCell ref="A1:C1"/>
    <mergeCell ref="A2:C2"/>
    <mergeCell ref="A3:C3"/>
    <mergeCell ref="A4:C4"/>
    <mergeCell ref="A5:B5"/>
  </mergeCells>
  <pageMargins left="0.51181102362204722" right="0.51181102362204722" top="0.55118110236220474" bottom="0.55118110236220474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showGridLines="0" workbookViewId="0">
      <selection activeCell="B46" sqref="B46:E4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96" t="s">
        <v>595</v>
      </c>
      <c r="B1" s="197"/>
      <c r="C1" s="198"/>
    </row>
    <row r="2" spans="1:3" s="32" customFormat="1" ht="18.95" customHeight="1" x14ac:dyDescent="0.25">
      <c r="A2" s="199" t="s">
        <v>507</v>
      </c>
      <c r="B2" s="200"/>
      <c r="C2" s="201"/>
    </row>
    <row r="3" spans="1:3" s="32" customFormat="1" ht="18.95" customHeight="1" x14ac:dyDescent="0.25">
      <c r="A3" s="199" t="s">
        <v>596</v>
      </c>
      <c r="B3" s="200"/>
      <c r="C3" s="201"/>
    </row>
    <row r="4" spans="1:3" x14ac:dyDescent="0.2">
      <c r="A4" s="191" t="s">
        <v>506</v>
      </c>
      <c r="B4" s="192"/>
      <c r="C4" s="193"/>
    </row>
    <row r="5" spans="1:3" ht="22.15" customHeight="1" x14ac:dyDescent="0.2">
      <c r="A5" s="202" t="s">
        <v>405</v>
      </c>
      <c r="B5" s="203"/>
      <c r="C5" s="119">
        <v>2026</v>
      </c>
    </row>
    <row r="6" spans="1:3" x14ac:dyDescent="0.2">
      <c r="A6" s="69" t="s">
        <v>447</v>
      </c>
      <c r="B6" s="45"/>
      <c r="C6" s="167">
        <v>3881617.31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64">
        <f>SUM(C9:C29)</f>
        <v>42550.009999999995</v>
      </c>
    </row>
    <row r="9" spans="1:3" x14ac:dyDescent="0.2">
      <c r="A9" s="79">
        <v>2.1</v>
      </c>
      <c r="B9" s="70" t="s">
        <v>288</v>
      </c>
      <c r="C9" s="168">
        <v>0</v>
      </c>
    </row>
    <row r="10" spans="1:3" x14ac:dyDescent="0.2">
      <c r="A10" s="79">
        <v>2.2000000000000002</v>
      </c>
      <c r="B10" s="70" t="s">
        <v>285</v>
      </c>
      <c r="C10" s="168">
        <v>0</v>
      </c>
    </row>
    <row r="11" spans="1:3" x14ac:dyDescent="0.2">
      <c r="A11" s="75">
        <v>2.2999999999999998</v>
      </c>
      <c r="B11" s="62" t="s">
        <v>157</v>
      </c>
      <c r="C11" s="168">
        <v>30550.01</v>
      </c>
    </row>
    <row r="12" spans="1:3" x14ac:dyDescent="0.2">
      <c r="A12" s="75">
        <v>2.4</v>
      </c>
      <c r="B12" s="62" t="s">
        <v>158</v>
      </c>
      <c r="C12" s="168">
        <v>0</v>
      </c>
    </row>
    <row r="13" spans="1:3" x14ac:dyDescent="0.2">
      <c r="A13" s="75">
        <v>2.5</v>
      </c>
      <c r="B13" s="62" t="s">
        <v>159</v>
      </c>
      <c r="C13" s="168">
        <v>0</v>
      </c>
    </row>
    <row r="14" spans="1:3" x14ac:dyDescent="0.2">
      <c r="A14" s="75">
        <v>2.6</v>
      </c>
      <c r="B14" s="62" t="s">
        <v>160</v>
      </c>
      <c r="C14" s="168">
        <v>0</v>
      </c>
    </row>
    <row r="15" spans="1:3" x14ac:dyDescent="0.2">
      <c r="A15" s="75">
        <v>2.7</v>
      </c>
      <c r="B15" s="62" t="s">
        <v>161</v>
      </c>
      <c r="C15" s="168">
        <v>0</v>
      </c>
    </row>
    <row r="16" spans="1:3" x14ac:dyDescent="0.2">
      <c r="A16" s="75">
        <v>2.8</v>
      </c>
      <c r="B16" s="62" t="s">
        <v>162</v>
      </c>
      <c r="C16" s="168">
        <v>12000</v>
      </c>
    </row>
    <row r="17" spans="1:3" x14ac:dyDescent="0.2">
      <c r="A17" s="75">
        <v>2.9</v>
      </c>
      <c r="B17" s="62" t="s">
        <v>164</v>
      </c>
      <c r="C17" s="168">
        <v>0</v>
      </c>
    </row>
    <row r="18" spans="1:3" x14ac:dyDescent="0.2">
      <c r="A18" s="75" t="s">
        <v>449</v>
      </c>
      <c r="B18" s="62" t="s">
        <v>450</v>
      </c>
      <c r="C18" s="168">
        <v>0</v>
      </c>
    </row>
    <row r="19" spans="1:3" x14ac:dyDescent="0.2">
      <c r="A19" s="75" t="s">
        <v>475</v>
      </c>
      <c r="B19" s="62" t="s">
        <v>166</v>
      </c>
      <c r="C19" s="168">
        <v>0</v>
      </c>
    </row>
    <row r="20" spans="1:3" x14ac:dyDescent="0.2">
      <c r="A20" s="75" t="s">
        <v>476</v>
      </c>
      <c r="B20" s="62" t="s">
        <v>451</v>
      </c>
      <c r="C20" s="168">
        <v>0</v>
      </c>
    </row>
    <row r="21" spans="1:3" x14ac:dyDescent="0.2">
      <c r="A21" s="75" t="s">
        <v>477</v>
      </c>
      <c r="B21" s="62" t="s">
        <v>452</v>
      </c>
      <c r="C21" s="168">
        <v>0</v>
      </c>
    </row>
    <row r="22" spans="1:3" x14ac:dyDescent="0.2">
      <c r="A22" s="75" t="s">
        <v>478</v>
      </c>
      <c r="B22" s="62" t="s">
        <v>453</v>
      </c>
      <c r="C22" s="168">
        <v>0</v>
      </c>
    </row>
    <row r="23" spans="1:3" x14ac:dyDescent="0.2">
      <c r="A23" s="75" t="s">
        <v>454</v>
      </c>
      <c r="B23" s="62" t="s">
        <v>455</v>
      </c>
      <c r="C23" s="168">
        <v>0</v>
      </c>
    </row>
    <row r="24" spans="1:3" x14ac:dyDescent="0.2">
      <c r="A24" s="75" t="s">
        <v>456</v>
      </c>
      <c r="B24" s="62" t="s">
        <v>457</v>
      </c>
      <c r="C24" s="168">
        <v>0</v>
      </c>
    </row>
    <row r="25" spans="1:3" x14ac:dyDescent="0.2">
      <c r="A25" s="75" t="s">
        <v>458</v>
      </c>
      <c r="B25" s="62" t="s">
        <v>459</v>
      </c>
      <c r="C25" s="168">
        <v>0</v>
      </c>
    </row>
    <row r="26" spans="1:3" x14ac:dyDescent="0.2">
      <c r="A26" s="75" t="s">
        <v>460</v>
      </c>
      <c r="B26" s="62" t="s">
        <v>461</v>
      </c>
      <c r="C26" s="168">
        <v>0</v>
      </c>
    </row>
    <row r="27" spans="1:3" x14ac:dyDescent="0.2">
      <c r="A27" s="75" t="s">
        <v>462</v>
      </c>
      <c r="B27" s="62" t="s">
        <v>463</v>
      </c>
      <c r="C27" s="168">
        <v>0</v>
      </c>
    </row>
    <row r="28" spans="1:3" x14ac:dyDescent="0.2">
      <c r="A28" s="75" t="s">
        <v>464</v>
      </c>
      <c r="B28" s="62" t="s">
        <v>465</v>
      </c>
      <c r="C28" s="168">
        <v>0</v>
      </c>
    </row>
    <row r="29" spans="1:3" x14ac:dyDescent="0.2">
      <c r="A29" s="75" t="s">
        <v>466</v>
      </c>
      <c r="B29" s="70" t="s">
        <v>467</v>
      </c>
      <c r="C29" s="168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69">
        <f>SUM(C32:C38)</f>
        <v>136704.9</v>
      </c>
    </row>
    <row r="32" spans="1:3" x14ac:dyDescent="0.2">
      <c r="A32" s="75" t="s">
        <v>469</v>
      </c>
      <c r="B32" s="62" t="s">
        <v>357</v>
      </c>
      <c r="C32" s="168">
        <v>136704.9</v>
      </c>
    </row>
    <row r="33" spans="1:5" x14ac:dyDescent="0.2">
      <c r="A33" s="75" t="s">
        <v>470</v>
      </c>
      <c r="B33" s="62" t="s">
        <v>40</v>
      </c>
      <c r="C33" s="168">
        <v>0</v>
      </c>
    </row>
    <row r="34" spans="1:5" x14ac:dyDescent="0.2">
      <c r="A34" s="75" t="s">
        <v>471</v>
      </c>
      <c r="B34" s="62" t="s">
        <v>367</v>
      </c>
      <c r="C34" s="168">
        <v>0</v>
      </c>
    </row>
    <row r="35" spans="1:5" x14ac:dyDescent="0.2">
      <c r="A35" s="75" t="s">
        <v>472</v>
      </c>
      <c r="B35" s="62" t="s">
        <v>373</v>
      </c>
      <c r="C35" s="168">
        <v>0</v>
      </c>
    </row>
    <row r="36" spans="1:5" x14ac:dyDescent="0.2">
      <c r="A36" s="75" t="s">
        <v>473</v>
      </c>
      <c r="B36" s="62" t="s">
        <v>381</v>
      </c>
      <c r="C36" s="168">
        <v>0</v>
      </c>
    </row>
    <row r="37" spans="1:5" x14ac:dyDescent="0.2">
      <c r="A37" s="75" t="s">
        <v>543</v>
      </c>
      <c r="B37" s="62" t="s">
        <v>591</v>
      </c>
      <c r="C37" s="168">
        <v>0</v>
      </c>
    </row>
    <row r="38" spans="1:5" x14ac:dyDescent="0.2">
      <c r="A38" s="75" t="s">
        <v>544</v>
      </c>
      <c r="B38" s="70" t="s">
        <v>474</v>
      </c>
      <c r="C38" s="170">
        <v>0</v>
      </c>
    </row>
    <row r="39" spans="1:5" x14ac:dyDescent="0.2">
      <c r="A39" s="63"/>
      <c r="B39" s="66"/>
      <c r="C39" s="67"/>
    </row>
    <row r="40" spans="1:5" x14ac:dyDescent="0.2">
      <c r="A40" s="68" t="s">
        <v>542</v>
      </c>
      <c r="B40" s="45"/>
      <c r="C40" s="163">
        <f>C6-C8+C31</f>
        <v>3975772.2</v>
      </c>
    </row>
    <row r="42" spans="1:5" x14ac:dyDescent="0.2">
      <c r="B42" s="30" t="s">
        <v>517</v>
      </c>
    </row>
    <row r="46" spans="1:5" x14ac:dyDescent="0.2">
      <c r="B46" s="16" t="s">
        <v>603</v>
      </c>
      <c r="C46" s="172" t="s">
        <v>604</v>
      </c>
      <c r="D46" s="172"/>
      <c r="E46" s="172"/>
    </row>
    <row r="47" spans="1:5" x14ac:dyDescent="0.2">
      <c r="B47" s="16" t="s">
        <v>598</v>
      </c>
      <c r="C47" s="172" t="s">
        <v>601</v>
      </c>
      <c r="D47" s="172"/>
      <c r="E47" s="172"/>
    </row>
    <row r="48" spans="1:5" x14ac:dyDescent="0.2">
      <c r="B48" s="16" t="s">
        <v>599</v>
      </c>
      <c r="C48" s="172" t="s">
        <v>602</v>
      </c>
      <c r="D48" s="172"/>
      <c r="E48" s="172"/>
    </row>
  </sheetData>
  <mergeCells count="8">
    <mergeCell ref="C46:E46"/>
    <mergeCell ref="C47:E47"/>
    <mergeCell ref="C48:E48"/>
    <mergeCell ref="A1:C1"/>
    <mergeCell ref="A2:C2"/>
    <mergeCell ref="A3:C3"/>
    <mergeCell ref="A4:C4"/>
    <mergeCell ref="A5:B5"/>
  </mergeCells>
  <pageMargins left="0.51181102362204722" right="0.51181102362204722" top="0.55118110236220474" bottom="0.55118110236220474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zoomScaleNormal="100" workbookViewId="0">
      <selection activeCell="E47" sqref="E4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84" t="s">
        <v>595</v>
      </c>
      <c r="B1" s="205"/>
      <c r="C1" s="205"/>
      <c r="D1" s="205"/>
      <c r="E1" s="205"/>
      <c r="F1" s="205"/>
      <c r="G1" s="20" t="s">
        <v>497</v>
      </c>
      <c r="H1" s="21">
        <v>2026</v>
      </c>
    </row>
    <row r="2" spans="1:10" ht="18.95" customHeight="1" x14ac:dyDescent="0.2">
      <c r="A2" s="184" t="s">
        <v>508</v>
      </c>
      <c r="B2" s="205"/>
      <c r="C2" s="205"/>
      <c r="D2" s="205"/>
      <c r="E2" s="205"/>
      <c r="F2" s="205"/>
      <c r="G2" s="20" t="s">
        <v>498</v>
      </c>
      <c r="H2" s="21" t="s">
        <v>500</v>
      </c>
    </row>
    <row r="3" spans="1:10" ht="18.95" customHeight="1" x14ac:dyDescent="0.2">
      <c r="A3" s="206" t="s">
        <v>596</v>
      </c>
      <c r="B3" s="207"/>
      <c r="C3" s="207"/>
      <c r="D3" s="207"/>
      <c r="E3" s="207"/>
      <c r="F3" s="207"/>
      <c r="G3" s="20" t="s">
        <v>499</v>
      </c>
      <c r="H3" s="21">
        <v>1</v>
      </c>
    </row>
    <row r="4" spans="1:10" x14ac:dyDescent="0.2">
      <c r="A4" s="206" t="str">
        <f>'Notas a los Edos Financieros'!A4</f>
        <v>(Cifras en Pesos)</v>
      </c>
      <c r="B4" s="207"/>
      <c r="C4" s="207"/>
      <c r="D4" s="207"/>
      <c r="E4" s="207"/>
      <c r="F4" s="207"/>
      <c r="G4" s="118"/>
      <c r="H4" s="11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1"/>
      <c r="D36" s="131"/>
      <c r="E36" s="131"/>
      <c r="F36" s="131"/>
    </row>
    <row r="37" spans="1:6" s="34" customFormat="1" x14ac:dyDescent="0.2">
      <c r="A37" s="33">
        <v>8000</v>
      </c>
      <c r="B37" s="34" t="s">
        <v>605</v>
      </c>
    </row>
    <row r="38" spans="1:6" x14ac:dyDescent="0.2">
      <c r="C38" s="27"/>
      <c r="D38" s="27"/>
      <c r="E38" s="27"/>
      <c r="F38" s="27"/>
    </row>
    <row r="39" spans="1:6" x14ac:dyDescent="0.2">
      <c r="B39" s="204" t="s">
        <v>545</v>
      </c>
      <c r="C39" s="204"/>
      <c r="D39" s="27"/>
      <c r="E39" s="27"/>
      <c r="F39" s="27"/>
    </row>
    <row r="40" spans="1:6" x14ac:dyDescent="0.2">
      <c r="B40" s="115" t="s">
        <v>405</v>
      </c>
      <c r="C40" s="120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65">
        <v>14436886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65">
        <v>-10633975.060000001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65">
        <v>30000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65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65">
        <v>-3832910.94</v>
      </c>
      <c r="D45" s="27"/>
      <c r="E45" s="27"/>
      <c r="F45" s="27"/>
    </row>
    <row r="46" spans="1:6" x14ac:dyDescent="0.2">
      <c r="B46" s="116"/>
      <c r="C46" s="117"/>
      <c r="D46" s="27"/>
      <c r="E46" s="27"/>
      <c r="F46" s="27"/>
    </row>
    <row r="47" spans="1:6" x14ac:dyDescent="0.2">
      <c r="B47" s="122"/>
      <c r="C47" s="123"/>
      <c r="D47" s="27"/>
      <c r="E47" s="27"/>
      <c r="F47" s="27"/>
    </row>
    <row r="48" spans="1:6" x14ac:dyDescent="0.2">
      <c r="B48" s="204" t="s">
        <v>546</v>
      </c>
      <c r="C48" s="204"/>
    </row>
    <row r="49" spans="1:5" x14ac:dyDescent="0.2">
      <c r="B49" s="121" t="s">
        <v>405</v>
      </c>
      <c r="C49" s="120">
        <f>H1</f>
        <v>2026</v>
      </c>
    </row>
    <row r="50" spans="1:5" x14ac:dyDescent="0.2">
      <c r="A50" s="22">
        <v>8210</v>
      </c>
      <c r="B50" s="94" t="s">
        <v>47</v>
      </c>
      <c r="C50" s="171">
        <v>-14436886</v>
      </c>
    </row>
    <row r="51" spans="1:5" x14ac:dyDescent="0.2">
      <c r="A51" s="22">
        <v>8220</v>
      </c>
      <c r="B51" s="94" t="s">
        <v>46</v>
      </c>
      <c r="C51" s="171">
        <v>10845030.970000001</v>
      </c>
    </row>
    <row r="52" spans="1:5" x14ac:dyDescent="0.2">
      <c r="A52" s="22">
        <v>8230</v>
      </c>
      <c r="B52" s="94" t="s">
        <v>592</v>
      </c>
      <c r="C52" s="171">
        <v>-303470.8</v>
      </c>
    </row>
    <row r="53" spans="1:5" x14ac:dyDescent="0.2">
      <c r="A53" s="22">
        <v>8240</v>
      </c>
      <c r="B53" s="94" t="s">
        <v>45</v>
      </c>
      <c r="C53" s="171">
        <v>13708.52</v>
      </c>
    </row>
    <row r="54" spans="1:5" x14ac:dyDescent="0.2">
      <c r="A54" s="22">
        <v>8250</v>
      </c>
      <c r="B54" s="94" t="s">
        <v>44</v>
      </c>
      <c r="C54" s="171">
        <v>0</v>
      </c>
    </row>
    <row r="55" spans="1:5" x14ac:dyDescent="0.2">
      <c r="A55" s="22">
        <v>8260</v>
      </c>
      <c r="B55" s="94" t="s">
        <v>43</v>
      </c>
      <c r="C55" s="171">
        <v>0</v>
      </c>
    </row>
    <row r="56" spans="1:5" x14ac:dyDescent="0.2">
      <c r="A56" s="22">
        <v>8270</v>
      </c>
      <c r="B56" s="94" t="s">
        <v>42</v>
      </c>
      <c r="C56" s="171">
        <v>3881617.31</v>
      </c>
    </row>
    <row r="58" spans="1:5" x14ac:dyDescent="0.2">
      <c r="B58" s="14" t="s">
        <v>517</v>
      </c>
    </row>
    <row r="64" spans="1:5" x14ac:dyDescent="0.2">
      <c r="B64" s="16" t="s">
        <v>603</v>
      </c>
      <c r="C64" s="172" t="s">
        <v>604</v>
      </c>
      <c r="D64" s="172"/>
      <c r="E64" s="172"/>
    </row>
    <row r="65" spans="2:5" x14ac:dyDescent="0.2">
      <c r="B65" s="16" t="s">
        <v>598</v>
      </c>
      <c r="C65" s="172" t="s">
        <v>601</v>
      </c>
      <c r="D65" s="172"/>
      <c r="E65" s="172"/>
    </row>
    <row r="66" spans="2:5" x14ac:dyDescent="0.2">
      <c r="B66" s="16" t="s">
        <v>599</v>
      </c>
      <c r="C66" s="172" t="s">
        <v>602</v>
      </c>
      <c r="D66" s="172"/>
      <c r="E66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C64:E64"/>
    <mergeCell ref="C65:E65"/>
    <mergeCell ref="C66:E66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2026-04-20T17:05:48Z</cp:lastPrinted>
  <dcterms:created xsi:type="dcterms:W3CDTF">2012-12-11T20:36:24Z</dcterms:created>
  <dcterms:modified xsi:type="dcterms:W3CDTF">2026-04-21T17:56:27Z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