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C4397B12-A7A2-494F-BE40-B7CAFCA7C018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<sst xmlns="http://schemas.openxmlformats.org/spreadsheetml/2006/main" count="854" uniqueCount="598">
  <si>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</si>
  <si>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</si>
  <si>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</si>
  <si>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</si>
  <si>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</si>
  <si>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</si>
  <si>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</si>
  <si>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</si>
  <si>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</si>
  <si>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</si>
  <si>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</si>
  <si>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</si>
  <si>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</si>
  <si>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</si>
  <si>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</si>
  <si>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</si>
  <si>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</si>
  <si>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</si>
  <si>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</si>
  <si>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</si>
  <si>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</si>
  <si>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</si>
  <si>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</si>
  <si>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</si>
  <si>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</si>
  <si>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</si>
  <si>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</si>
  <si>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</si>
  <si>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</si>
  <si>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</si>
  <si>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</si>
  <si>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</si>
  <si>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</si>
  <si>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</si>
  <si>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</si>
  <si>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</si>
  <si>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</si>
  <si>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</si>
  <si>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</si>
  <si>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</si>
  <si>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</si>
  <si>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</si>
  <si>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</si>
  <si>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</si>
  <si>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</si>
  <si>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</si>
  <si>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</si>
  <si>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</si>
  <si>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</si>
  <si>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</si>
  <si>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</si>
  <si>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</si>
  <si>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</si>
  <si>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</si>
  <si>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</si>
  <si>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</si>
  <si>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</si>
  <si>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</si>
  <si>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</si>
  <si>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</si>
  <si>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</si>
  <si>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</si>
  <si>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</si>
  <si>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</si>
  <si>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</si>
  <si>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</si>
  <si>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</si>
  <si>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</si>
  <si>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</si>
  <si>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</si>
  <si>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</si>
  <si>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</si>
  <si>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</si>
  <si>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</si>
  <si>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</si>
  <si>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</si>
  <si>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</si>
  <si>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</si>
  <si>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</si>
  <si>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</si>
  <si>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</si>
  <si>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</si>
  <si>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</si>
  <si>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</si>
  <si>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</si>
  <si>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</si>
  <si>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</si>
  <si>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</si>
  <si>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</si>
  <si>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</si>
  <si>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</si>
  <si>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</si>
  <si>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</si>
  <si>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</si>
  <si>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</si>
  <si>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</si>
  <si>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</si>
  <si>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</si>
  <si>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</si>
  <si>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</si>
  <si>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</si>
  <si>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</si>
  <si>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</si>
  <si>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</si>
  <si>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</si>
  <si>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</si>
  <si>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</si>
  <si>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</si>
  <si>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</si>
  <si>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</si>
  <si>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</si>
  <si>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</si>
  <si>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</si>
  <si>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</si>
  <si>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</si>
  <si>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</si>
  <si>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</si>
  <si>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</si>
  <si>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</si>
  <si>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</si>
  <si>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</si>
  <si>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</si>
  <si>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</si>
  <si>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</si>
  <si>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</si>
  <si>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</si>
  <si>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</si>
  <si>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</si>
  <si>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</si>
  <si>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</si>
  <si>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</si>
  <si>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</si>
  <si>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</si>
  <si>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</si>
  <si>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</si>
  <si>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</si>
  <si>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</si>
  <si>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</si>
  <si>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</si>
  <si>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</si>
  <si>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</si>
  <si>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</si>
  <si>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</si>
  <si>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</si>
  <si>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</si>
  <si>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</si>
  <si>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</si>
  <si>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</si>
  <si>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</si>
  <si>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</si>
  <si>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</si>
  <si>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</si>
  <si>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</si>
  <si>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</si>
  <si>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</si>
  <si>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</si>
  <si>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</si>
  <si>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</si>
  <si>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</si>
  <si>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</si>
  <si>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</si>
  <si>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</si>
  <si>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</si>
  <si>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</si>
  <si>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</si>
  <si>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</si>
  <si>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</si>
  <si>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</si>
  <si>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</si>
  <si>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</si>
  <si>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</si>
  <si>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</si>
  <si>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</si>
  <si>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</si>
  <si>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</si>
  <si>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</si>
  <si>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</si>
  <si>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</si>
  <si>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</si>
  <si>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</si>
  <si>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</si>
  <si>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</si>
  <si>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</si>
  <si>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</si>
  <si>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</si>
  <si>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</si>
  <si>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</si>
  <si>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</si>
  <si>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</si>
  <si>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</si>
  <si>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</si>
  <si>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</si>
  <si>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</si>
  <si>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</si>
  <si>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</si>
  <si>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</si>
  <si>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</si>
  <si>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</si>
  <si>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</si>
  <si>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</si>
  <si>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</si>
  <si>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</si>
  <si>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</si>
  <si>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</si>
  <si>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</si>
  <si>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</si>
  <si>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</si>
  <si>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</si>
  <si>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</si>
  <si>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</si>
  <si>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</si>
  <si>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</si>
  <si>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</si>
  <si>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</si>
  <si>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</si>
  <si>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</si>
  <si>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</si>
  <si>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</si>
  <si>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</si>
  <si>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</si>
  <si>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</si>
  <si>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</si>
  <si>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</si>
  <si>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</si>
  <si>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</si>
  <si>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</si>
  <si>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</si>
  <si>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</si>
  <si>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</si>
  <si>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</si>
  <si>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</si>
  <si>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</si>
  <si>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</si>
  <si>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</si>
  <si>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</si>
  <si>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</si>
  <si>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</si>
  <si>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</si>
  <si>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</si>
  <si>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</si>
  <si>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</si>
  <si>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</si>
  <si>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</si>
  <si>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</si>
  <si>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</si>
  <si>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</si>
  <si>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</si>
  <si>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</si>
  <si>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</si>
  <si>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</si>
  <si>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</si>
  <si>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</si>
  <si>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</si>
  <si>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</si>
  <si>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</si>
  <si>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</si>
  <si>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</si>
  <si>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</si>
  <si>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</si>
  <si>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</si>
  <si>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</si>
  <si>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</si>
  <si>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</si>
  <si>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</si>
  <si>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</si>
  <si>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</si>
  <si>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</si>
  <si>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</si>
  <si>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</si>
  <si>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</si>
  <si>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</si>
  <si>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</si>
  <si>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</si>
  <si>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</si>
  <si>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</si>
  <si>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</si>
  <si>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</si>
  <si>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</si>
  <si>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</si>
  <si>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</si>
  <si>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</si>
  <si>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</si>
  <si>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</si>
  <si>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</si>
  <si>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</si>
  <si>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</si>
  <si>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</si>
  <si>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</si>
  <si>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</si>
  <si>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</si>
  <si>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</si>
  <si>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</si>
  <si>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</si>
  <si>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</si>
  <si>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</si>
  <si>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</si>
  <si>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</si>
  <si>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</si>
  <si>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</si>
  <si>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</si>
  <si>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</si>
  <si>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</si>
  <si>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</si>
  <si>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</si>
  <si>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</si>
  <si>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</si>
  <si>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</si>
  <si>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</si>
  <si>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</si>
  <si>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</si>
  <si>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</si>
  <si>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</si>
  <si>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</si>
  <si>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</si>
  <si>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</si>
  <si>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</si>
  <si>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</si>
  <si>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</si>
  <si>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</si>
  <si>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</si>
  <si>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</si>
  <si>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</si>
  <si>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</si>
  <si>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</si>
  <si>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</si>
  <si>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</si>
  <si>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</si>
  <si>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</si>
  <si>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</si>
  <si>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</si>
  <si>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</si>
  <si>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</si>
  <si>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</si>
  <si>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</si>
  <si>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</si>
  <si>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</si>
  <si>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</si>
  <si>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</si>
  <si>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</si>
  <si>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</si>
  <si>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</si>
  <si>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</si>
  <si>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</si>
  <si>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</si>
  <si>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</si>
  <si>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</si>
  <si>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</si>
  <si>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</si>
  <si>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</si>
  <si>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</si>
  <si>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</si>
  <si>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</si>
  <si>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</si>
  <si>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</si>
  <si>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</si>
  <si>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</si>
  <si>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</si>
  <si>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</si>
  <si>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</si>
  <si>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</si>
  <si>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</si>
  <si>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</si>
  <si>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</si>
  <si>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</si>
  <si>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</si>
  <si>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</si>
  <si>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</si>
  <si>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</si>
  <si>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</si>
  <si>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</si>
  <si>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</si>
  <si>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</si>
  <si>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</si>
  <si>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</si>
  <si>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</si>
  <si>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</si>
  <si>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</si>
  <si>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</si>
  <si>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</si>
  <si>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</si>
  <si>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</si>
  <si>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</si>
  <si>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</si>
  <si>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</si>
  <si>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</si>
  <si>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</si>
  <si>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</si>
  <si>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</si>
  <si>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</si>
  <si>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</si>
  <si>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</si>
  <si>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</si>
  <si>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</si>
  <si>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</si>
  <si>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</si>
  <si>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</si>
  <si>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</si>
  <si>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</si>
  <si>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</si>
  <si>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</si>
  <si>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</si>
  <si>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</si>
  <si>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</si>
  <si>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</si>
  <si>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</si>
  <si>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</si>
  <si>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</si>
  <si>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</si>
  <si>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</si>
  <si>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</si>
  <si>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</si>
  <si>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</si>
  <si>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</si>
  <si>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</si>
  <si>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</si>
  <si>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</si>
  <si>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</si>
  <si>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</si>
  <si>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</si>
  <si>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</si>
  <si>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</si>
  <si>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</si>
  <si>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</si>
  <si>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</si>
  <si>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</si>
  <si>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</si>
  <si>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</si>
  <si>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</si>
  <si>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</si>
  <si>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</si>
  <si>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</si>
  <si>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</si>
  <si>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</si>
  <si>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</si>
  <si>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</si>
  <si>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</si>
  <si>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</si>
  <si>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</si>
  <si>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</si>
  <si>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</si>
  <si>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</si>
  <si>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</si>
  <si>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</si>
  <si>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</si>
  <si>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</si>
  <si>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</si>
  <si>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</si>
  <si>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</si>
  <si>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</si>
  <si>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</si>
  <si>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</si>
  <si>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</si>
  <si>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</si>
  <si>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</si>
  <si>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</si>
  <si>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</si>
  <si>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</si>
  <si>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</si>
  <si>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</si>
  <si>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</si>
  <si>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</si>
  <si>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</si>
  <si>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</si>
  <si>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</si>
  <si>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</si>
  <si>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</si>
  <si>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</si>
  <si>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</si>
  <si>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</si>
  <si>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</si>
  <si>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</si>
  <si>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</si>
  <si>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</si>
  <si>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</si>
  <si>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</si>
  <si>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</si>
  <si>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</si>
  <si>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</si>
  <si>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</si>
  <si>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</si>
  <si>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</si>
  <si>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</si>
  <si>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</si>
  <si>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</si>
  <si>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</si>
  <si>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</si>
  <si>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</si>
  <si>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</si>
  <si>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</si>
  <si>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</si>
  <si>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</si>
  <si>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</si>
  <si>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</si>
  <si>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</si>
  <si>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</si>
  <si>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</si>
  <si>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</si>
  <si>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</si>
  <si>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</si>
  <si>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</si>
  <si>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</si>
  <si>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</si>
  <si>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</si>
  <si>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</si>
  <si>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</si>
  <si>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</si>
  <si>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</si>
  <si>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</si>
  <si>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</si>
  <si>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</si>
  <si>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</si>
  <si>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</si>
  <si>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</si>
  <si>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</si>
  <si>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</si>
  <si>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</si>
  <si>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</si>
  <si>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</si>
  <si>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</si>
  <si>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</si>
  <si>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</si>
  <si>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</si>
  <si>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</si>
  <si>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</si>
  <si>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</si>
  <si>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</si>
  <si>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</si>
  <si>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</si>
  <si>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</si>
  <si>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</si>
  <si>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</si>
  <si>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</si>
  <si>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</si>
  <si>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</si>
  <si>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</si>
  <si>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</si>
  <si>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</si>
  <si>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</si>
  <si>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</si>
  <si>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</si>
  <si>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</si>
  <si>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</si>
  <si>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</si>
  <si>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</si>
  <si>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</si>
  <si>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</si>
  <si>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</si>
  <si>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</si>
  <si>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</si>
  <si>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</si>
  <si>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</si>
  <si>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</si>
  <si>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</si>
  <si>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</si>
  <si>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</si>
  <si>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</si>
  <si>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</si>
  <si>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</si>
  <si>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</si>
  <si>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</si>
  <si>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</si>
  <si>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</si>
  <si>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</si>
  <si>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</si>
  <si>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</si>
  <si>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</si>
  <si>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</si>
  <si>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</si>
  <si>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</si>
  <si>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</si>
  <si>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</si>
  <si>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</si>
  <si>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</si>
  <si>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</si>
  <si>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</si>
  <si>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</si>
  <si>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</si>
  <si>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</si>
  <si>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</si>
  <si>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</si>
  <si>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</si>
  <si>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</si>
  <si>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</si>
  <si>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</si>
  <si>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</si>
  <si>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</si>
  <si>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</si>
  <si>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</si>
  <si>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</si>
  <si>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</si>
  <si>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</si>
  <si>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</si>
  <si>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</si>
  <si>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Municipal de Cultura de Acámbaro, Guanajuato</t>
  </si>
  <si>
    <t>Del 1 de Enero al 31 de Marzo de 2026</t>
  </si>
  <si>
    <t>Cuentas de Orden Presupuestarias de Ingresos</t>
  </si>
  <si>
    <t>Cuentas de Orden Presupuestarias de Egresos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</si>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</sst>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49</xdr:row>
      <xdr:rowOff>38100</xdr:rowOff>
    </xdr:from>
    <xdr:to>
      <xdr:col>2</xdr:col>
      <xdr:colOff>9525</xdr:colOff>
      <xdr:row>58</xdr:row>
      <xdr:rowOff>35541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3FF948-F956-4227-8ED1-2843FE82F0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676275" y="7324725"/>
          <a:ext cx="5238750" cy="128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9" activePane="bottomLeft" state="frozen"/>
      <selection activeCell="A14" sqref="A14:B14"/>
      <selection pane="bottomLeft" activeCell="B40" sqref="B4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593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594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547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575</v>
      </c>
    </row>
    <row r="26" spans="1:2" x14ac:dyDescent="0.2">
      <c r="A26" s="35" t="s">
        <v>577</v>
      </c>
      <c r="B26" s="36" t="s">
        <v>578</v>
      </c>
    </row>
    <row r="27" spans="1:2" x14ac:dyDescent="0.2">
      <c r="A27" s="35" t="s">
        <v>576</v>
      </c>
      <c r="B27" s="36" t="s">
        <v>579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583</v>
      </c>
    </row>
    <row r="31" spans="1:2" x14ac:dyDescent="0.2">
      <c r="A31" s="35" t="s">
        <v>27</v>
      </c>
      <c r="B31" s="36" t="s">
        <v>584</v>
      </c>
    </row>
    <row r="32" spans="1:2" x14ac:dyDescent="0.2">
      <c r="A32" s="35" t="s">
        <v>38</v>
      </c>
      <c r="B32" s="36" t="s">
        <v>585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545</v>
      </c>
    </row>
    <row r="42" spans="1:2" x14ac:dyDescent="0.2">
      <c r="A42" s="4"/>
      <c r="B42" s="36" t="s">
        <v>546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75" zoomScaleNormal="100" workbookViewId="0">
      <selection activeCell="B24" sqref="B2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593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594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549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587</v>
      </c>
    </row>
    <row r="9" spans="1:5" x14ac:dyDescent="0.2">
      <c r="A9" s="109">
        <v>4000</v>
      </c>
      <c r="B9" s="108" t="s">
        <v>547</v>
      </c>
      <c r="C9" s="140">
        <f>SUM(C10+C57+C69)</f>
        <v>1686656.15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149006.15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149006.15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149006.15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1537650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1537650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1537650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548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587</v>
      </c>
    </row>
    <row r="94" spans="1:5" x14ac:dyDescent="0.2">
      <c r="A94" s="111">
        <v>5000</v>
      </c>
      <c r="B94" s="108" t="s">
        <v>276</v>
      </c>
      <c r="C94" s="140">
        <f>C95+C123+C156+C166+C181+C210</f>
        <v>1360053.55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1033435.7</v>
      </c>
      <c r="D95" s="112">
        <f>C95/$C$94</f>
        <v>0.75984927211138109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845677.01</v>
      </c>
      <c r="D96" s="112">
        <f t="shared" ref="D96:D159" si="0">C96/$C$94</f>
        <v>0.62179684763147747</v>
      </c>
      <c r="E96" s="41"/>
    </row>
    <row r="97" spans="1:5" x14ac:dyDescent="0.2">
      <c r="A97" s="43">
        <v>5111</v>
      </c>
      <c r="B97" s="41" t="s">
        <v>279</v>
      </c>
      <c r="C97" s="141">
        <v>374361.86</v>
      </c>
      <c r="D97" s="44">
        <f t="shared" si="0"/>
        <v>0.27525523535451968</v>
      </c>
      <c r="E97" s="41"/>
    </row>
    <row r="98" spans="1:5" x14ac:dyDescent="0.2">
      <c r="A98" s="43">
        <v>5112</v>
      </c>
      <c r="B98" s="41" t="s">
        <v>280</v>
      </c>
      <c r="C98" s="141">
        <v>454935.45</v>
      </c>
      <c r="D98" s="44">
        <f t="shared" si="0"/>
        <v>0.33449818942790893</v>
      </c>
      <c r="E98" s="41"/>
    </row>
    <row r="99" spans="1:5" x14ac:dyDescent="0.2">
      <c r="A99" s="43">
        <v>5113</v>
      </c>
      <c r="B99" s="41" t="s">
        <v>281</v>
      </c>
      <c r="C99" s="141">
        <v>16379.7</v>
      </c>
      <c r="D99" s="44">
        <f t="shared" si="0"/>
        <v>1.2043422849048848E-2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47803.72</v>
      </c>
      <c r="D103" s="112">
        <f t="shared" si="0"/>
        <v>3.5148410148997444E-2</v>
      </c>
      <c r="E103" s="41"/>
    </row>
    <row r="104" spans="1:5" x14ac:dyDescent="0.2">
      <c r="A104" s="43">
        <v>5121</v>
      </c>
      <c r="B104" s="41" t="s">
        <v>286</v>
      </c>
      <c r="C104" s="141">
        <v>23016.3</v>
      </c>
      <c r="D104" s="44">
        <f t="shared" si="0"/>
        <v>1.6923083653581139E-2</v>
      </c>
      <c r="E104" s="41"/>
    </row>
    <row r="105" spans="1:5" x14ac:dyDescent="0.2">
      <c r="A105" s="43">
        <v>5122</v>
      </c>
      <c r="B105" s="41" t="s">
        <v>287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15051.5</v>
      </c>
      <c r="D107" s="44">
        <f t="shared" si="0"/>
        <v>1.1066843654795797E-2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9735.92</v>
      </c>
      <c r="D109" s="44">
        <f t="shared" si="0"/>
        <v>7.1584828406205036E-3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139954.97</v>
      </c>
      <c r="D113" s="112">
        <f t="shared" si="0"/>
        <v>0.1029040143309063</v>
      </c>
      <c r="E113" s="41"/>
    </row>
    <row r="114" spans="1:5" x14ac:dyDescent="0.2">
      <c r="A114" s="43">
        <v>5131</v>
      </c>
      <c r="B114" s="41" t="s">
        <v>296</v>
      </c>
      <c r="C114" s="141">
        <v>25892</v>
      </c>
      <c r="D114" s="44">
        <f t="shared" si="0"/>
        <v>1.9037485693118479E-2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7489.14</v>
      </c>
      <c r="D116" s="44">
        <f t="shared" si="0"/>
        <v>5.5065037696493645E-3</v>
      </c>
      <c r="E116" s="41"/>
    </row>
    <row r="117" spans="1:5" x14ac:dyDescent="0.2">
      <c r="A117" s="43">
        <v>5134</v>
      </c>
      <c r="B117" s="41" t="s">
        <v>299</v>
      </c>
      <c r="C117" s="141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1" t="s">
        <v>300</v>
      </c>
      <c r="C118" s="141">
        <v>4413.97</v>
      </c>
      <c r="D118" s="44">
        <f t="shared" si="0"/>
        <v>3.2454383873340869E-3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41">
        <v>70009.86</v>
      </c>
      <c r="D121" s="44">
        <f t="shared" si="0"/>
        <v>5.1475811375221218E-2</v>
      </c>
      <c r="E121" s="41"/>
    </row>
    <row r="122" spans="1:5" x14ac:dyDescent="0.2">
      <c r="A122" s="43">
        <v>5139</v>
      </c>
      <c r="B122" s="41" t="s">
        <v>304</v>
      </c>
      <c r="C122" s="141">
        <v>32150</v>
      </c>
      <c r="D122" s="44">
        <f t="shared" si="0"/>
        <v>2.3638775105583158E-2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324375.84000000003</v>
      </c>
      <c r="D123" s="112">
        <f t="shared" si="0"/>
        <v>0.23850225603249225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324375.84000000003</v>
      </c>
      <c r="D133" s="112">
        <f t="shared" si="0"/>
        <v>0.23850225603249225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324375.84000000003</v>
      </c>
      <c r="D136" s="44">
        <f t="shared" si="0"/>
        <v>0.23850225603249225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2242.0100000000002</v>
      </c>
      <c r="D181" s="112">
        <f t="shared" si="1"/>
        <v>1.6484718561265476E-3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2242.0100000000002</v>
      </c>
      <c r="D182" s="112">
        <f t="shared" si="1"/>
        <v>1.6484718561265476E-3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1948.2</v>
      </c>
      <c r="D187" s="44">
        <f t="shared" si="1"/>
        <v>1.4324435975333471E-3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293.81</v>
      </c>
      <c r="D189" s="44">
        <f t="shared" si="1"/>
        <v>2.1602825859320024E-4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9" zoomScale="120" zoomScaleNormal="120" workbookViewId="0">
      <selection activeCell="E21" sqref="E2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593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594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162720.01999999999</v>
      </c>
      <c r="D15" s="143">
        <v>162720.01999999999</v>
      </c>
      <c r="E15" s="143">
        <v>162720.01999999999</v>
      </c>
      <c r="F15" s="143">
        <v>162720.01999999999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7217.89</v>
      </c>
      <c r="D20" s="143">
        <v>7217.89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30500</v>
      </c>
      <c r="D21" s="143">
        <v>30500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465</v>
      </c>
      <c r="D23" s="143">
        <v>465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7000</v>
      </c>
      <c r="D25" s="143">
        <v>7000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550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551</v>
      </c>
      <c r="G55" s="15" t="s">
        <v>552</v>
      </c>
      <c r="H55" s="15" t="s">
        <v>99</v>
      </c>
      <c r="I55" s="15" t="s">
        <v>553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849915.95000000007</v>
      </c>
      <c r="D64" s="143">
        <f t="shared" ref="D64:E64" si="0">SUM(D65:D72)</f>
        <v>1948.2</v>
      </c>
      <c r="E64" s="143">
        <f t="shared" si="0"/>
        <v>199666.27000000002</v>
      </c>
    </row>
    <row r="65" spans="1:9" x14ac:dyDescent="0.2">
      <c r="A65" s="16">
        <v>1241</v>
      </c>
      <c r="B65" s="14" t="s">
        <v>157</v>
      </c>
      <c r="C65" s="143">
        <v>362177.34</v>
      </c>
      <c r="D65" s="143">
        <v>1948.2</v>
      </c>
      <c r="E65" s="143">
        <v>30569.27</v>
      </c>
    </row>
    <row r="66" spans="1:9" x14ac:dyDescent="0.2">
      <c r="A66" s="16">
        <v>1242</v>
      </c>
      <c r="B66" s="14" t="s">
        <v>158</v>
      </c>
      <c r="C66" s="143">
        <v>247582.57</v>
      </c>
      <c r="D66" s="143">
        <v>0</v>
      </c>
      <c r="E66" s="143">
        <v>19497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149600</v>
      </c>
      <c r="D68" s="143">
        <v>0</v>
      </c>
      <c r="E68" s="143">
        <v>149600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35484.910000000003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163</v>
      </c>
      <c r="C71" s="143">
        <v>55071.13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554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31385.4</v>
      </c>
      <c r="D76" s="143">
        <f>SUM(D77:D81)</f>
        <v>293.81</v>
      </c>
      <c r="E76" s="143">
        <f>SUM(E77:E81)</f>
        <v>4747.13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11752.4</v>
      </c>
      <c r="D77" s="143">
        <v>293.81</v>
      </c>
      <c r="E77" s="143">
        <v>4747.13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19633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574</v>
      </c>
    </row>
    <row r="110" spans="1:8" x14ac:dyDescent="0.2">
      <c r="A110" s="16">
        <v>2110</v>
      </c>
      <c r="B110" s="14" t="s">
        <v>188</v>
      </c>
      <c r="C110" s="143">
        <f>SUM(C111:C119)</f>
        <v>562056.55000000005</v>
      </c>
      <c r="D110" s="143">
        <f>SUM(D111:D119)</f>
        <v>562056.55000000005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24275.84</v>
      </c>
      <c r="D112" s="143">
        <f t="shared" ref="D112:D119" si="1">C112</f>
        <v>24275.84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471362.17</v>
      </c>
      <c r="D117" s="143">
        <f t="shared" si="1"/>
        <v>471362.17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66418.539999999994</v>
      </c>
      <c r="D119" s="143">
        <f t="shared" si="1"/>
        <v>66418.539999999994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558</v>
      </c>
      <c r="C145" s="143">
        <v>0</v>
      </c>
    </row>
    <row r="146" spans="1:5" x14ac:dyDescent="0.2">
      <c r="A146" s="16">
        <v>2152</v>
      </c>
      <c r="B146" s="14" t="s">
        <v>559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560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566</v>
      </c>
      <c r="C160" s="145">
        <v>0</v>
      </c>
      <c r="D160" s="117"/>
    </row>
    <row r="161" spans="1:5" x14ac:dyDescent="0.2">
      <c r="A161" s="116">
        <v>2262</v>
      </c>
      <c r="B161" s="117" t="s">
        <v>567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568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569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570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573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41" sqref="B4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593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594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326602.59999999998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3866801.92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591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97" zoomScaleNormal="100" workbookViewId="0">
      <selection activeCell="B35" sqref="B3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593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594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580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3831676.21</v>
      </c>
      <c r="D10" s="146">
        <v>3532906.91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3831676.21</v>
      </c>
      <c r="D16" s="147">
        <f>SUM(D9:D15)</f>
        <v>3532906.91</v>
      </c>
    </row>
    <row r="19" spans="1:5" x14ac:dyDescent="0.2">
      <c r="A19" s="24" t="s">
        <v>581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0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0</v>
      </c>
    </row>
    <row r="46" spans="1:5" x14ac:dyDescent="0.2">
      <c r="A46" s="24" t="s">
        <v>582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592</v>
      </c>
      <c r="C48" s="147">
        <v>326602.59999999998</v>
      </c>
      <c r="D48" s="147">
        <v>149815.54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2242.0100000000002</v>
      </c>
      <c r="D49" s="147">
        <f>D54+D66+D94+D97+D50</f>
        <v>12510.38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2242.0100000000002</v>
      </c>
      <c r="D66" s="147">
        <f>D67+D76+D79+D85</f>
        <v>12510.38</v>
      </c>
    </row>
    <row r="67" spans="1:4" x14ac:dyDescent="0.2">
      <c r="A67" s="26">
        <v>5510</v>
      </c>
      <c r="B67" s="22" t="s">
        <v>357</v>
      </c>
      <c r="C67" s="146">
        <f>SUM(C68:C75)</f>
        <v>2242.0100000000002</v>
      </c>
      <c r="D67" s="146">
        <f>SUM(D68:D75)</f>
        <v>12510.38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1948.2</v>
      </c>
      <c r="D72" s="146">
        <v>11335.14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293.81</v>
      </c>
      <c r="D74" s="146">
        <v>1175.24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586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328844.61</v>
      </c>
      <c r="D139" s="147">
        <f>D48+D49-D103-D106</f>
        <v>162325.92000000001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593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594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1686656.15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588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1686656.15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1" sqref="B31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593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594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1357811.54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2242.0100000000002</v>
      </c>
    </row>
    <row r="32" spans="1:3" x14ac:dyDescent="0.2">
      <c r="A32" s="76" t="s">
        <v>469</v>
      </c>
      <c r="B32" s="63" t="s">
        <v>357</v>
      </c>
      <c r="C32" s="93">
        <v>2242.0100000000002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589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1360053.55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8" zoomScale="140" zoomScaleNormal="140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593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594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595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6746100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-5059443.8499999996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-1686656.15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596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-6746100</v>
      </c>
    </row>
    <row r="51" spans="1:3" x14ac:dyDescent="0.2">
      <c r="A51" s="22">
        <v>8220</v>
      </c>
      <c r="B51" s="103" t="s">
        <v>46</v>
      </c>
      <c r="C51" s="160">
        <v>4415160.9400000004</v>
      </c>
    </row>
    <row r="52" spans="1:3" x14ac:dyDescent="0.2">
      <c r="A52" s="22">
        <v>8230</v>
      </c>
      <c r="B52" s="103" t="s">
        <v>590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973127.52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1357811.54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2026-04-21T19:52:05Z</cp:lastPrinted>
  <dcterms:created xsi:type="dcterms:W3CDTF">2012-12-11T20:36:24Z</dcterms:created>
  <dcterms:modified xsi:type="dcterms:W3CDTF">2026-04-22T17:16:44Z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