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8800" windowHeight="12132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  <definedName name="_xlnm.Print_Area" localSheetId="2">CA!$A$1:$H$49</definedName>
    <definedName name="_xlnm.Print_Area" localSheetId="3">CFG!$A$1:$H$46</definedName>
    <definedName name="_xlnm.Print_Area" localSheetId="0">COG!$A$1:$H$85</definedName>
    <definedName name="_xlnm.Print_Area" localSheetId="1">CTG!$A$1:$H$20</definedName>
  </definedNames>
  <calcPr calcId="152511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2" i="6"/>
  <c r="H41" i="6"/>
  <c r="H40" i="6"/>
  <c r="H39" i="6"/>
  <c r="H38" i="6"/>
  <c r="H36" i="6"/>
  <c r="H35" i="6"/>
  <c r="H34" i="6"/>
  <c r="H25" i="6"/>
  <c r="H21" i="6"/>
  <c r="H16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H45" i="6" s="1"/>
  <c r="E44" i="6"/>
  <c r="H44" i="6" s="1"/>
  <c r="E42" i="6"/>
  <c r="E41" i="6"/>
  <c r="E40" i="6"/>
  <c r="E39" i="6"/>
  <c r="E38" i="6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43" i="6" l="1"/>
  <c r="H43" i="6" s="1"/>
  <c r="E33" i="6"/>
  <c r="H33" i="6" s="1"/>
  <c r="E23" i="6"/>
  <c r="H23" i="6" s="1"/>
  <c r="G77" i="6"/>
  <c r="F77" i="6"/>
  <c r="D77" i="6"/>
  <c r="E13" i="6"/>
  <c r="H13" i="6" s="1"/>
  <c r="C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<sst xmlns="http://schemas.openxmlformats.org/spreadsheetml/2006/main" count="227" uniqueCount="148">
  <si>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</si>
  <si>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</si>
  <si>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</si>
  <si>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</si>
  <si>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</si>
  <si>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</si>
  <si>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</si>
  <si>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</si>
  <si>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</si>
  <si>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</si>
  <si>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</si>
  <si>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</si>
  <si>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</si>
  <si>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</si>
  <si>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</si>
  <si>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</si>
  <si>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</si>
  <si>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</si>
  <si>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</si>
  <si>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</si>
  <si>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</si>
  <si>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</si>
  <si>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</si>
  <si>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</si>
  <si>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</si>
  <si>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</si>
  <si>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</si>
  <si>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</si>
  <si>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</si>
  <si>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</si>
  <si>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</si>
  <si>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</si>
  <si>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</si>
  <si>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</si>
  <si>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</si>
  <si>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</si>
  <si>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</si>
  <si>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</si>
  <si>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</si>
  <si>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</si>
  <si>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</si>
  <si>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</si>
  <si>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</si>
  <si>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</si>
  <si>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</si>
  <si>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</si>
  <si>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</si>
  <si>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</si>
  <si>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</si>
  <si>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</si>
  <si>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</si>
  <si>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</si>
  <si>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</si>
  <si>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</si>
  <si>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</si>
  <si>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</si>
  <si>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</si>
  <si>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</si>
  <si>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</si>
  <si>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</si>
  <si>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</si>
  <si>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</si>
  <si>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</si>
  <si>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</si>
  <si>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</si>
  <si>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</si>
  <si>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</si>
  <si>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</si>
  <si>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</si>
  <si>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</si>
  <si>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</si>
  <si>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</si>
  <si>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</si>
  <si>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</si>
  <si>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</si>
  <si>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</si>
  <si>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</si>
  <si>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</si>
  <si>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</si>
  <si>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</si>
  <si>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</si>
  <si>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</si>
  <si>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</si>
  <si>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</si>
  <si>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</si>
  <si>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</si>
  <si>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</si>
  <si>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</si>
  <si>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</si>
  <si>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</si>
  <si>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</si>
  <si>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</si>
  <si>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</si>
  <si>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</si>
  <si>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</si>
  <si>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</si>
  <si>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</si>
  <si>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</si>
  <si>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</si>
  <si>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</si>
  <si>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</si>
  <si>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</si>
  <si>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</si>
  <si>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</si>
  <si>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</si>
  <si>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</si>
  <si>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</si>
  <si>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</si>
  <si>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</si>
  <si>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</si>
  <si>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</si>
  <si>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</si>
  <si>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</si>
  <si>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</si>
  <si>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</si>
  <si>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</si>
  <si>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</si>
  <si>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</si>
  <si>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</si>
  <si>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</si>
  <si>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</si>
  <si>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</si>
  <si>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</si>
  <si>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</si>
  <si>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</si>
  <si>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</si>
  <si>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</si>
  <si>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</si>
  <si>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</si>
  <si>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</si>
  <si>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</si>
  <si>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</si>
  <si>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</si>
  <si>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</si>
  <si>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</si>
  <si>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</si>
  <si>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Sistema para el Desarrollo Integral de la Familia del Municipio de Acámbaro, Guanajuato
Estado Analítico del Ejercicio del Presupuesto de Egresos
Clasificación por Objeto del Gasto (Capítulo y Concepto)
Del 1 de Enero al 31 de Marzo de 2022</t>
  </si>
  <si>
    <t>Sistema para el Desarrollo Integral de la Familia del Municipio de Acámbaro, Guanajuato
Estado Analítico del Ejercicio del Presupuesto de Egresos
Clasificación Económica (por Tipo de Gasto)
Del 1 de Enero al 31 de Marzo de 2022</t>
  </si>
  <si>
    <t>31120-0101 DIRECCIÓN ADMINISTRATIVA</t>
  </si>
  <si>
    <t>Sistema para el Desarrollo Integral de la Familia del Municipio de Acámbaro, Guanajuato
Estado Analítico del Ejercicio del Presupuesto de Egresos
Clasificación Administrativa
Del 1 de Enero al 31 de Marzo de 2022</t>
  </si>
  <si>
    <t>Sistema para el Desarrollo Integral de la Familia del Municipio de Acámbaro, Guanajuato
Estado Analítico del Ejercicio del Presupuesto de Egresos
Clasificación Administrativa (Sector Paraestatal)
Del 1 de Enero al 31 de Marzo de 2022</t>
  </si>
  <si>
    <t>Sistema para el Desarrollo Integral de la Familia del Municipio de Acámbaro, Guanajuato
Estado Analítico del Ejercicio del Presupuesto de Egresos
Clasificación Funcional (Finalidad y Función)
Del 1 de Enero al 31 de Marzo de 2022</t>
  </si>
  <si>
    <t>______________________________________________________</t>
  </si>
  <si>
    <t>_________________________________________________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</si>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</sst>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opLeftCell="A55" workbookViewId="0">
      <selection activeCell="B81" sqref="B81:H85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44" t="s">
        <v>136</v>
      </c>
      <c r="B1" s="45"/>
      <c r="C1" s="45"/>
      <c r="D1" s="45"/>
      <c r="E1" s="45"/>
      <c r="F1" s="45"/>
      <c r="G1" s="45"/>
      <c r="H1" s="46"/>
    </row>
    <row r="2" spans="1:8" x14ac:dyDescent="0.2">
      <c r="A2" s="49" t="s">
        <v>57</v>
      </c>
      <c r="B2" s="50"/>
      <c r="C2" s="44" t="s">
        <v>63</v>
      </c>
      <c r="D2" s="45"/>
      <c r="E2" s="45"/>
      <c r="F2" s="45"/>
      <c r="G2" s="46"/>
      <c r="H2" s="47" t="s">
        <v>62</v>
      </c>
    </row>
    <row r="3" spans="1:8" ht="24.9" customHeight="1" x14ac:dyDescent="0.2">
      <c r="A3" s="51"/>
      <c r="B3" s="52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8"/>
    </row>
    <row r="4" spans="1:8" x14ac:dyDescent="0.2">
      <c r="A4" s="53"/>
      <c r="B4" s="54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9" t="s">
        <v>64</v>
      </c>
      <c r="B5" s="6"/>
      <c r="C5" s="34">
        <f>SUM(C6:C12)</f>
        <v>9084021.7799999993</v>
      </c>
      <c r="D5" s="34">
        <f>SUM(D6:D12)</f>
        <v>156000</v>
      </c>
      <c r="E5" s="34">
        <f>C5+D5</f>
        <v>9240021.7799999993</v>
      </c>
      <c r="F5" s="34">
        <f>SUM(F6:F12)</f>
        <v>2106426.5999999996</v>
      </c>
      <c r="G5" s="34">
        <f>SUM(G6:G12)</f>
        <v>2106426.5999999996</v>
      </c>
      <c r="H5" s="34">
        <f>E5-F5</f>
        <v>7133595.1799999997</v>
      </c>
    </row>
    <row r="6" spans="1:8" x14ac:dyDescent="0.2">
      <c r="A6" s="28">
        <v>1100</v>
      </c>
      <c r="B6" s="10" t="s">
        <v>73</v>
      </c>
      <c r="C6" s="12">
        <v>7163727.5999999996</v>
      </c>
      <c r="D6" s="12">
        <v>0</v>
      </c>
      <c r="E6" s="12">
        <f t="shared" ref="E6:E69" si="0">C6+D6</f>
        <v>7163727.5999999996</v>
      </c>
      <c r="F6" s="12">
        <v>1724700.9</v>
      </c>
      <c r="G6" s="12">
        <v>1724700.9</v>
      </c>
      <c r="H6" s="12">
        <f t="shared" ref="H6:H69" si="1">E6-F6</f>
        <v>5439026.6999999993</v>
      </c>
    </row>
    <row r="7" spans="1:8" x14ac:dyDescent="0.2">
      <c r="A7" s="28">
        <v>1200</v>
      </c>
      <c r="B7" s="10" t="s">
        <v>74</v>
      </c>
      <c r="C7" s="12">
        <v>50600</v>
      </c>
      <c r="D7" s="12">
        <v>0</v>
      </c>
      <c r="E7" s="12">
        <f t="shared" si="0"/>
        <v>50600</v>
      </c>
      <c r="F7" s="12">
        <v>0</v>
      </c>
      <c r="G7" s="12">
        <v>0</v>
      </c>
      <c r="H7" s="12">
        <f t="shared" si="1"/>
        <v>50600</v>
      </c>
    </row>
    <row r="8" spans="1:8" x14ac:dyDescent="0.2">
      <c r="A8" s="28">
        <v>1300</v>
      </c>
      <c r="B8" s="10" t="s">
        <v>75</v>
      </c>
      <c r="C8" s="12">
        <v>1666021.73</v>
      </c>
      <c r="D8" s="12">
        <v>156000</v>
      </c>
      <c r="E8" s="12">
        <f t="shared" si="0"/>
        <v>1822021.73</v>
      </c>
      <c r="F8" s="12">
        <v>181725.7</v>
      </c>
      <c r="G8" s="12">
        <v>181725.7</v>
      </c>
      <c r="H8" s="12">
        <f t="shared" si="1"/>
        <v>1640296.03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76</v>
      </c>
      <c r="C10" s="12">
        <v>200000</v>
      </c>
      <c r="D10" s="12">
        <v>0</v>
      </c>
      <c r="E10" s="12">
        <f t="shared" si="0"/>
        <v>200000</v>
      </c>
      <c r="F10" s="12">
        <v>200000</v>
      </c>
      <c r="G10" s="12">
        <v>200000</v>
      </c>
      <c r="H10" s="12">
        <f t="shared" si="1"/>
        <v>0</v>
      </c>
    </row>
    <row r="11" spans="1:8" x14ac:dyDescent="0.2">
      <c r="A11" s="28">
        <v>1600</v>
      </c>
      <c r="B11" s="10" t="s">
        <v>35</v>
      </c>
      <c r="C11" s="12">
        <v>3672.45</v>
      </c>
      <c r="D11" s="12">
        <v>0</v>
      </c>
      <c r="E11" s="12">
        <f t="shared" si="0"/>
        <v>3672.45</v>
      </c>
      <c r="F11" s="12">
        <v>0</v>
      </c>
      <c r="G11" s="12">
        <v>0</v>
      </c>
      <c r="H11" s="12">
        <f t="shared" si="1"/>
        <v>3672.45</v>
      </c>
    </row>
    <row r="12" spans="1:8" x14ac:dyDescent="0.2">
      <c r="A12" s="28">
        <v>1700</v>
      </c>
      <c r="B12" s="10" t="s">
        <v>77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65</v>
      </c>
      <c r="B13" s="6"/>
      <c r="C13" s="35">
        <f>SUM(C14:C22)</f>
        <v>1276759.8999999999</v>
      </c>
      <c r="D13" s="35">
        <f>SUM(D14:D22)</f>
        <v>-16453.39</v>
      </c>
      <c r="E13" s="35">
        <f t="shared" si="0"/>
        <v>1260306.51</v>
      </c>
      <c r="F13" s="35">
        <f>SUM(F14:F22)</f>
        <v>201106.84</v>
      </c>
      <c r="G13" s="35">
        <f>SUM(G14:G22)</f>
        <v>201106.84</v>
      </c>
      <c r="H13" s="35">
        <f t="shared" si="1"/>
        <v>1059199.67</v>
      </c>
    </row>
    <row r="14" spans="1:8" x14ac:dyDescent="0.2">
      <c r="A14" s="28">
        <v>2100</v>
      </c>
      <c r="B14" s="10" t="s">
        <v>78</v>
      </c>
      <c r="C14" s="12">
        <v>323300</v>
      </c>
      <c r="D14" s="12">
        <v>5610</v>
      </c>
      <c r="E14" s="12">
        <f t="shared" si="0"/>
        <v>328910</v>
      </c>
      <c r="F14" s="12">
        <v>103794.66</v>
      </c>
      <c r="G14" s="12">
        <v>103794.66</v>
      </c>
      <c r="H14" s="12">
        <f t="shared" si="1"/>
        <v>225115.34</v>
      </c>
    </row>
    <row r="15" spans="1:8" x14ac:dyDescent="0.2">
      <c r="A15" s="28">
        <v>2200</v>
      </c>
      <c r="B15" s="10" t="s">
        <v>79</v>
      </c>
      <c r="C15" s="12">
        <v>47798.9</v>
      </c>
      <c r="D15" s="12">
        <v>-2610</v>
      </c>
      <c r="E15" s="12">
        <f t="shared" si="0"/>
        <v>45188.9</v>
      </c>
      <c r="F15" s="12">
        <v>13576.91</v>
      </c>
      <c r="G15" s="12">
        <v>13576.91</v>
      </c>
      <c r="H15" s="12">
        <f t="shared" si="1"/>
        <v>31611.99</v>
      </c>
    </row>
    <row r="16" spans="1:8" x14ac:dyDescent="0.2">
      <c r="A16" s="28">
        <v>2300</v>
      </c>
      <c r="B16" s="10" t="s">
        <v>80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81</v>
      </c>
      <c r="C17" s="12">
        <v>6000</v>
      </c>
      <c r="D17" s="12">
        <v>0</v>
      </c>
      <c r="E17" s="12">
        <f t="shared" si="0"/>
        <v>6000</v>
      </c>
      <c r="F17" s="12">
        <v>1620</v>
      </c>
      <c r="G17" s="12">
        <v>1620</v>
      </c>
      <c r="H17" s="12">
        <f t="shared" si="1"/>
        <v>4380</v>
      </c>
    </row>
    <row r="18" spans="1:8" x14ac:dyDescent="0.2">
      <c r="A18" s="28">
        <v>2500</v>
      </c>
      <c r="B18" s="10" t="s">
        <v>82</v>
      </c>
      <c r="C18" s="12">
        <v>73000</v>
      </c>
      <c r="D18" s="12">
        <v>-10417.39</v>
      </c>
      <c r="E18" s="12">
        <f t="shared" si="0"/>
        <v>62582.61</v>
      </c>
      <c r="F18" s="12">
        <v>13447.9</v>
      </c>
      <c r="G18" s="12">
        <v>13447.9</v>
      </c>
      <c r="H18" s="12">
        <f t="shared" si="1"/>
        <v>49134.71</v>
      </c>
    </row>
    <row r="19" spans="1:8" x14ac:dyDescent="0.2">
      <c r="A19" s="28">
        <v>2600</v>
      </c>
      <c r="B19" s="10" t="s">
        <v>83</v>
      </c>
      <c r="C19" s="12">
        <v>597985</v>
      </c>
      <c r="D19" s="12">
        <v>-6036</v>
      </c>
      <c r="E19" s="12">
        <f t="shared" si="0"/>
        <v>591949</v>
      </c>
      <c r="F19" s="12">
        <v>64538.37</v>
      </c>
      <c r="G19" s="12">
        <v>64538.37</v>
      </c>
      <c r="H19" s="12">
        <f t="shared" si="1"/>
        <v>527410.63</v>
      </c>
    </row>
    <row r="20" spans="1:8" x14ac:dyDescent="0.2">
      <c r="A20" s="28">
        <v>2700</v>
      </c>
      <c r="B20" s="10" t="s">
        <v>84</v>
      </c>
      <c r="C20" s="12">
        <v>85000</v>
      </c>
      <c r="D20" s="12">
        <v>0</v>
      </c>
      <c r="E20" s="12">
        <f t="shared" si="0"/>
        <v>85000</v>
      </c>
      <c r="F20" s="12">
        <v>0</v>
      </c>
      <c r="G20" s="12">
        <v>0</v>
      </c>
      <c r="H20" s="12">
        <f t="shared" si="1"/>
        <v>85000</v>
      </c>
    </row>
    <row r="21" spans="1:8" x14ac:dyDescent="0.2">
      <c r="A21" s="28">
        <v>2800</v>
      </c>
      <c r="B21" s="10" t="s">
        <v>85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86</v>
      </c>
      <c r="C22" s="12">
        <v>143676</v>
      </c>
      <c r="D22" s="12">
        <v>-3000</v>
      </c>
      <c r="E22" s="12">
        <f t="shared" si="0"/>
        <v>140676</v>
      </c>
      <c r="F22" s="12">
        <v>4129</v>
      </c>
      <c r="G22" s="12">
        <v>4129</v>
      </c>
      <c r="H22" s="12">
        <f t="shared" si="1"/>
        <v>136547</v>
      </c>
    </row>
    <row r="23" spans="1:8" x14ac:dyDescent="0.2">
      <c r="A23" s="29" t="s">
        <v>66</v>
      </c>
      <c r="B23" s="6"/>
      <c r="C23" s="35">
        <f>SUM(C24:C32)</f>
        <v>1158813.27</v>
      </c>
      <c r="D23" s="35">
        <f>SUM(D24:D32)</f>
        <v>76453.39</v>
      </c>
      <c r="E23" s="35">
        <f t="shared" si="0"/>
        <v>1235266.6599999999</v>
      </c>
      <c r="F23" s="35">
        <f>SUM(F24:F32)</f>
        <v>251605.80000000002</v>
      </c>
      <c r="G23" s="35">
        <f>SUM(G24:G32)</f>
        <v>251605.80000000002</v>
      </c>
      <c r="H23" s="35">
        <f t="shared" si="1"/>
        <v>983660.85999999987</v>
      </c>
    </row>
    <row r="24" spans="1:8" x14ac:dyDescent="0.2">
      <c r="A24" s="28">
        <v>3100</v>
      </c>
      <c r="B24" s="10" t="s">
        <v>87</v>
      </c>
      <c r="C24" s="12">
        <v>249066</v>
      </c>
      <c r="D24" s="12">
        <v>0</v>
      </c>
      <c r="E24" s="12">
        <f t="shared" si="0"/>
        <v>249066</v>
      </c>
      <c r="F24" s="12">
        <v>57092</v>
      </c>
      <c r="G24" s="12">
        <v>57092</v>
      </c>
      <c r="H24" s="12">
        <f t="shared" si="1"/>
        <v>191974</v>
      </c>
    </row>
    <row r="25" spans="1:8" x14ac:dyDescent="0.2">
      <c r="A25" s="28">
        <v>3200</v>
      </c>
      <c r="B25" s="10" t="s">
        <v>88</v>
      </c>
      <c r="C25" s="12">
        <v>30000</v>
      </c>
      <c r="D25" s="12">
        <v>0</v>
      </c>
      <c r="E25" s="12">
        <f t="shared" si="0"/>
        <v>30000</v>
      </c>
      <c r="F25" s="12">
        <v>6960</v>
      </c>
      <c r="G25" s="12">
        <v>6960</v>
      </c>
      <c r="H25" s="12">
        <f t="shared" si="1"/>
        <v>23040</v>
      </c>
    </row>
    <row r="26" spans="1:8" x14ac:dyDescent="0.2">
      <c r="A26" s="28">
        <v>3300</v>
      </c>
      <c r="B26" s="10" t="s">
        <v>89</v>
      </c>
      <c r="C26" s="12">
        <v>5000</v>
      </c>
      <c r="D26" s="12">
        <v>0</v>
      </c>
      <c r="E26" s="12">
        <f t="shared" si="0"/>
        <v>5000</v>
      </c>
      <c r="F26" s="12">
        <v>348</v>
      </c>
      <c r="G26" s="12">
        <v>348</v>
      </c>
      <c r="H26" s="12">
        <f t="shared" si="1"/>
        <v>4652</v>
      </c>
    </row>
    <row r="27" spans="1:8" x14ac:dyDescent="0.2">
      <c r="A27" s="28">
        <v>3400</v>
      </c>
      <c r="B27" s="10" t="s">
        <v>90</v>
      </c>
      <c r="C27" s="12">
        <v>185659</v>
      </c>
      <c r="D27" s="12">
        <v>16453.39</v>
      </c>
      <c r="E27" s="12">
        <f t="shared" si="0"/>
        <v>202112.39</v>
      </c>
      <c r="F27" s="12">
        <v>135937.89000000001</v>
      </c>
      <c r="G27" s="12">
        <v>135937.89000000001</v>
      </c>
      <c r="H27" s="12">
        <f t="shared" si="1"/>
        <v>66174.5</v>
      </c>
    </row>
    <row r="28" spans="1:8" x14ac:dyDescent="0.2">
      <c r="A28" s="28">
        <v>3500</v>
      </c>
      <c r="B28" s="10" t="s">
        <v>91</v>
      </c>
      <c r="C28" s="12">
        <v>276511.21999999997</v>
      </c>
      <c r="D28" s="12">
        <v>60000</v>
      </c>
      <c r="E28" s="12">
        <f t="shared" si="0"/>
        <v>336511.22</v>
      </c>
      <c r="F28" s="12">
        <v>12475.6</v>
      </c>
      <c r="G28" s="12">
        <v>12475.6</v>
      </c>
      <c r="H28" s="12">
        <f t="shared" si="1"/>
        <v>324035.62</v>
      </c>
    </row>
    <row r="29" spans="1:8" x14ac:dyDescent="0.2">
      <c r="A29" s="28">
        <v>3600</v>
      </c>
      <c r="B29" s="10" t="s">
        <v>92</v>
      </c>
      <c r="C29" s="12">
        <v>14214.63</v>
      </c>
      <c r="D29" s="12">
        <v>0</v>
      </c>
      <c r="E29" s="12">
        <f t="shared" si="0"/>
        <v>14214.63</v>
      </c>
      <c r="F29" s="12">
        <v>1392</v>
      </c>
      <c r="G29" s="12">
        <v>1392</v>
      </c>
      <c r="H29" s="12">
        <f t="shared" si="1"/>
        <v>12822.63</v>
      </c>
    </row>
    <row r="30" spans="1:8" x14ac:dyDescent="0.2">
      <c r="A30" s="28">
        <v>3700</v>
      </c>
      <c r="B30" s="10" t="s">
        <v>93</v>
      </c>
      <c r="C30" s="12">
        <v>11122</v>
      </c>
      <c r="D30" s="12">
        <v>0</v>
      </c>
      <c r="E30" s="12">
        <f t="shared" si="0"/>
        <v>11122</v>
      </c>
      <c r="F30" s="12">
        <v>766.2</v>
      </c>
      <c r="G30" s="12">
        <v>766.2</v>
      </c>
      <c r="H30" s="12">
        <f t="shared" si="1"/>
        <v>10355.799999999999</v>
      </c>
    </row>
    <row r="31" spans="1:8" x14ac:dyDescent="0.2">
      <c r="A31" s="28">
        <v>3800</v>
      </c>
      <c r="B31" s="10" t="s">
        <v>94</v>
      </c>
      <c r="C31" s="12">
        <v>143667.34</v>
      </c>
      <c r="D31" s="12">
        <v>0</v>
      </c>
      <c r="E31" s="12">
        <f t="shared" si="0"/>
        <v>143667.34</v>
      </c>
      <c r="F31" s="12">
        <v>3501.11</v>
      </c>
      <c r="G31" s="12">
        <v>3501.11</v>
      </c>
      <c r="H31" s="12">
        <f t="shared" si="1"/>
        <v>140166.23000000001</v>
      </c>
    </row>
    <row r="32" spans="1:8" x14ac:dyDescent="0.2">
      <c r="A32" s="28">
        <v>3900</v>
      </c>
      <c r="B32" s="10" t="s">
        <v>18</v>
      </c>
      <c r="C32" s="12">
        <v>243573.08</v>
      </c>
      <c r="D32" s="12">
        <v>0</v>
      </c>
      <c r="E32" s="12">
        <f t="shared" si="0"/>
        <v>243573.08</v>
      </c>
      <c r="F32" s="12">
        <v>33133</v>
      </c>
      <c r="G32" s="12">
        <v>33133</v>
      </c>
      <c r="H32" s="12">
        <f t="shared" si="1"/>
        <v>210440.08</v>
      </c>
    </row>
    <row r="33" spans="1:8" x14ac:dyDescent="0.2">
      <c r="A33" s="29" t="s">
        <v>67</v>
      </c>
      <c r="B33" s="6"/>
      <c r="C33" s="35">
        <f>SUM(C34:C42)</f>
        <v>226000</v>
      </c>
      <c r="D33" s="35">
        <f>SUM(D34:D42)</f>
        <v>0</v>
      </c>
      <c r="E33" s="35">
        <f t="shared" si="0"/>
        <v>226000</v>
      </c>
      <c r="F33" s="35">
        <f>SUM(F34:F42)</f>
        <v>39141.17</v>
      </c>
      <c r="G33" s="35">
        <f>SUM(G34:G42)</f>
        <v>39141.17</v>
      </c>
      <c r="H33" s="35">
        <f t="shared" si="1"/>
        <v>186858.83000000002</v>
      </c>
    </row>
    <row r="34" spans="1:8" x14ac:dyDescent="0.2">
      <c r="A34" s="28">
        <v>4100</v>
      </c>
      <c r="B34" s="10" t="s">
        <v>95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96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97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98</v>
      </c>
      <c r="C37" s="12">
        <v>226000</v>
      </c>
      <c r="D37" s="12">
        <v>0</v>
      </c>
      <c r="E37" s="12">
        <f t="shared" si="0"/>
        <v>226000</v>
      </c>
      <c r="F37" s="12">
        <v>39141.17</v>
      </c>
      <c r="G37" s="12">
        <v>39141.17</v>
      </c>
      <c r="H37" s="12">
        <f t="shared" si="1"/>
        <v>186858.83000000002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99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100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101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68</v>
      </c>
      <c r="B43" s="6"/>
      <c r="C43" s="35">
        <f>SUM(C44:C52)</f>
        <v>37999.910000000003</v>
      </c>
      <c r="D43" s="35">
        <f>SUM(D44:D52)</f>
        <v>0</v>
      </c>
      <c r="E43" s="35">
        <f t="shared" si="0"/>
        <v>37999.910000000003</v>
      </c>
      <c r="F43" s="35">
        <f>SUM(F44:F52)</f>
        <v>0</v>
      </c>
      <c r="G43" s="35">
        <f>SUM(G44:G52)</f>
        <v>0</v>
      </c>
      <c r="H43" s="35">
        <f t="shared" si="1"/>
        <v>37999.910000000003</v>
      </c>
    </row>
    <row r="44" spans="1:8" x14ac:dyDescent="0.2">
      <c r="A44" s="28">
        <v>5100</v>
      </c>
      <c r="B44" s="10" t="s">
        <v>102</v>
      </c>
      <c r="C44" s="12">
        <v>25499.91</v>
      </c>
      <c r="D44" s="12">
        <v>0</v>
      </c>
      <c r="E44" s="12">
        <f t="shared" si="0"/>
        <v>25499.91</v>
      </c>
      <c r="F44" s="12">
        <v>0</v>
      </c>
      <c r="G44" s="12">
        <v>0</v>
      </c>
      <c r="H44" s="12">
        <f t="shared" si="1"/>
        <v>25499.91</v>
      </c>
    </row>
    <row r="45" spans="1:8" x14ac:dyDescent="0.2">
      <c r="A45" s="28">
        <v>5200</v>
      </c>
      <c r="B45" s="10" t="s">
        <v>103</v>
      </c>
      <c r="C45" s="12">
        <v>12500</v>
      </c>
      <c r="D45" s="12">
        <v>0</v>
      </c>
      <c r="E45" s="12">
        <f t="shared" si="0"/>
        <v>12500</v>
      </c>
      <c r="F45" s="12">
        <v>0</v>
      </c>
      <c r="G45" s="12">
        <v>0</v>
      </c>
      <c r="H45" s="12">
        <f t="shared" si="1"/>
        <v>12500</v>
      </c>
    </row>
    <row r="46" spans="1:8" x14ac:dyDescent="0.2">
      <c r="A46" s="28">
        <v>5300</v>
      </c>
      <c r="B46" s="10" t="s">
        <v>104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105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106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107</v>
      </c>
      <c r="C49" s="12">
        <v>0</v>
      </c>
      <c r="D49" s="12">
        <v>0</v>
      </c>
      <c r="E49" s="12">
        <f t="shared" si="0"/>
        <v>0</v>
      </c>
      <c r="F49" s="12">
        <v>0</v>
      </c>
      <c r="G49" s="12">
        <v>0</v>
      </c>
      <c r="H49" s="12">
        <f t="shared" si="1"/>
        <v>0</v>
      </c>
    </row>
    <row r="50" spans="1:8" x14ac:dyDescent="0.2">
      <c r="A50" s="28">
        <v>5700</v>
      </c>
      <c r="B50" s="10" t="s">
        <v>108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109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110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69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111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112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113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70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114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115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116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117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118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119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120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71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72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121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122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123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124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125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126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127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56</v>
      </c>
      <c r="C77" s="37">
        <f t="shared" ref="C77:H77" si="4">SUM(C5+C13+C23+C33+C43+C53+C57+C65+C69)</f>
        <v>11783594.859999999</v>
      </c>
      <c r="D77" s="37">
        <f t="shared" si="4"/>
        <v>216000</v>
      </c>
      <c r="E77" s="37">
        <f t="shared" si="4"/>
        <v>11999594.859999999</v>
      </c>
      <c r="F77" s="37">
        <f t="shared" si="4"/>
        <v>2598280.4099999992</v>
      </c>
      <c r="G77" s="37">
        <f t="shared" si="4"/>
        <v>2598280.4099999992</v>
      </c>
      <c r="H77" s="37">
        <f t="shared" si="4"/>
        <v>9401314.4499999993</v>
      </c>
    </row>
    <row r="79" spans="1:8" x14ac:dyDescent="0.2">
      <c r="A79" s="1" t="s">
        <v>132</v>
      </c>
    </row>
    <row r="83" spans="2:7" x14ac:dyDescent="0.2">
      <c r="B83" s="41" t="s">
        <v>142</v>
      </c>
      <c r="E83" s="43" t="s">
        <v>143</v>
      </c>
      <c r="F83" s="43"/>
      <c r="G83" s="43"/>
    </row>
    <row r="84" spans="2:7" x14ac:dyDescent="0.2">
      <c r="B84" s="41" t="s">
        <v>144</v>
      </c>
      <c r="E84" s="43" t="s">
        <v>146</v>
      </c>
      <c r="F84" s="43"/>
      <c r="G84" s="43"/>
    </row>
    <row r="85" spans="2:7" x14ac:dyDescent="0.2">
      <c r="B85" s="41" t="s">
        <v>145</v>
      </c>
      <c r="E85" s="43" t="s">
        <v>147</v>
      </c>
      <c r="F85" s="43"/>
      <c r="G85" s="43"/>
    </row>
  </sheetData>
  <sheetProtection formatCells="0" formatColumns="0" formatRows="0" autoFilter="0"/>
  <mergeCells count="7">
    <mergeCell ref="E84:G84"/>
    <mergeCell ref="E85:G85"/>
    <mergeCell ref="A1:H1"/>
    <mergeCell ref="C2:G2"/>
    <mergeCell ref="H2:H3"/>
    <mergeCell ref="A2:B4"/>
    <mergeCell ref="E83:G83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workbookViewId="0">
      <selection activeCell="A14" sqref="A14:H18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44" t="s">
        <v>137</v>
      </c>
      <c r="B1" s="45"/>
      <c r="C1" s="45"/>
      <c r="D1" s="45"/>
      <c r="E1" s="45"/>
      <c r="F1" s="45"/>
      <c r="G1" s="45"/>
      <c r="H1" s="46"/>
    </row>
    <row r="2" spans="1:8" x14ac:dyDescent="0.2">
      <c r="A2" s="49" t="s">
        <v>57</v>
      </c>
      <c r="B2" s="50"/>
      <c r="C2" s="44" t="s">
        <v>63</v>
      </c>
      <c r="D2" s="45"/>
      <c r="E2" s="45"/>
      <c r="F2" s="45"/>
      <c r="G2" s="46"/>
      <c r="H2" s="47" t="s">
        <v>62</v>
      </c>
    </row>
    <row r="3" spans="1:8" ht="24.9" customHeight="1" x14ac:dyDescent="0.2">
      <c r="A3" s="51"/>
      <c r="B3" s="52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8"/>
    </row>
    <row r="4" spans="1:8" x14ac:dyDescent="0.2">
      <c r="A4" s="53"/>
      <c r="B4" s="54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5"/>
      <c r="B5" s="13" t="s">
        <v>0</v>
      </c>
      <c r="C5" s="38">
        <v>11745594.949999999</v>
      </c>
      <c r="D5" s="38">
        <v>216000</v>
      </c>
      <c r="E5" s="38">
        <f>C5+D5</f>
        <v>11961594.949999999</v>
      </c>
      <c r="F5" s="38">
        <v>2598280.41</v>
      </c>
      <c r="G5" s="38">
        <v>2598280.41</v>
      </c>
      <c r="H5" s="38">
        <f>E5-F5</f>
        <v>9363314.5399999991</v>
      </c>
    </row>
    <row r="6" spans="1:8" x14ac:dyDescent="0.2">
      <c r="A6" s="5"/>
      <c r="B6" s="13" t="s">
        <v>1</v>
      </c>
      <c r="C6" s="38">
        <v>37999.910000000003</v>
      </c>
      <c r="D6" s="38">
        <v>0</v>
      </c>
      <c r="E6" s="38">
        <f>C6+D6</f>
        <v>37999.910000000003</v>
      </c>
      <c r="F6" s="38">
        <v>0</v>
      </c>
      <c r="G6" s="38">
        <v>0</v>
      </c>
      <c r="H6" s="38">
        <f>E6-F6</f>
        <v>37999.910000000003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56</v>
      </c>
      <c r="C10" s="37">
        <f t="shared" ref="C10:H10" si="0">SUM(C5+C6+C7+C8+C9)</f>
        <v>11783594.859999999</v>
      </c>
      <c r="D10" s="37">
        <f t="shared" si="0"/>
        <v>216000</v>
      </c>
      <c r="E10" s="37">
        <f t="shared" si="0"/>
        <v>11999594.859999999</v>
      </c>
      <c r="F10" s="37">
        <f t="shared" si="0"/>
        <v>2598280.41</v>
      </c>
      <c r="G10" s="37">
        <f t="shared" si="0"/>
        <v>2598280.41</v>
      </c>
      <c r="H10" s="37">
        <f t="shared" si="0"/>
        <v>9401314.4499999993</v>
      </c>
    </row>
    <row r="12" spans="1:8" x14ac:dyDescent="0.2">
      <c r="A12" s="1" t="s">
        <v>132</v>
      </c>
    </row>
    <row r="16" spans="1:8" x14ac:dyDescent="0.2">
      <c r="B16" s="42" t="s">
        <v>142</v>
      </c>
      <c r="E16" s="43" t="s">
        <v>143</v>
      </c>
      <c r="F16" s="43"/>
      <c r="G16" s="43"/>
    </row>
    <row r="17" spans="2:7" x14ac:dyDescent="0.2">
      <c r="B17" s="42" t="s">
        <v>144</v>
      </c>
      <c r="E17" s="43" t="s">
        <v>146</v>
      </c>
      <c r="F17" s="43"/>
      <c r="G17" s="43"/>
    </row>
    <row r="18" spans="2:7" x14ac:dyDescent="0.2">
      <c r="B18" s="42" t="s">
        <v>145</v>
      </c>
      <c r="E18" s="43" t="s">
        <v>147</v>
      </c>
      <c r="F18" s="43"/>
      <c r="G18" s="43"/>
    </row>
  </sheetData>
  <sheetProtection formatCells="0" formatColumns="0" formatRows="0" autoFilter="0"/>
  <mergeCells count="7">
    <mergeCell ref="E17:G17"/>
    <mergeCell ref="E18:G18"/>
    <mergeCell ref="A1:H1"/>
    <mergeCell ref="C2:G2"/>
    <mergeCell ref="H2:H3"/>
    <mergeCell ref="A2:B4"/>
    <mergeCell ref="E16:G16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workbookViewId="0">
      <selection sqref="A1:H49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44" t="s">
        <v>139</v>
      </c>
      <c r="B1" s="45"/>
      <c r="C1" s="45"/>
      <c r="D1" s="45"/>
      <c r="E1" s="45"/>
      <c r="F1" s="45"/>
      <c r="G1" s="45"/>
      <c r="H1" s="46"/>
    </row>
    <row r="2" spans="1:8" x14ac:dyDescent="0.2">
      <c r="A2" s="49" t="s">
        <v>57</v>
      </c>
      <c r="B2" s="50"/>
      <c r="C2" s="44" t="s">
        <v>63</v>
      </c>
      <c r="D2" s="45"/>
      <c r="E2" s="45"/>
      <c r="F2" s="45"/>
      <c r="G2" s="46"/>
      <c r="H2" s="47" t="s">
        <v>62</v>
      </c>
    </row>
    <row r="3" spans="1:8" ht="24.9" customHeight="1" x14ac:dyDescent="0.2">
      <c r="A3" s="51"/>
      <c r="B3" s="52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8"/>
    </row>
    <row r="4" spans="1:8" x14ac:dyDescent="0.2">
      <c r="A4" s="53"/>
      <c r="B4" s="54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138</v>
      </c>
      <c r="C6" s="12">
        <v>11783594.859999999</v>
      </c>
      <c r="D6" s="12">
        <v>216000</v>
      </c>
      <c r="E6" s="12">
        <f>C6+D6</f>
        <v>11999594.859999999</v>
      </c>
      <c r="F6" s="12">
        <v>2598280.41</v>
      </c>
      <c r="G6" s="12">
        <v>2598280.41</v>
      </c>
      <c r="H6" s="12">
        <f>E6-F6</f>
        <v>9401314.4499999993</v>
      </c>
    </row>
    <row r="7" spans="1:8" x14ac:dyDescent="0.2">
      <c r="A7" s="4"/>
      <c r="B7" s="15" t="s">
        <v>51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52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53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134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54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55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56</v>
      </c>
      <c r="C14" s="40">
        <f t="shared" ref="C14:H14" si="2">SUM(C6:C13)</f>
        <v>11783594.859999999</v>
      </c>
      <c r="D14" s="40">
        <f t="shared" si="2"/>
        <v>216000</v>
      </c>
      <c r="E14" s="40">
        <f t="shared" si="2"/>
        <v>11999594.859999999</v>
      </c>
      <c r="F14" s="40">
        <f t="shared" si="2"/>
        <v>2598280.41</v>
      </c>
      <c r="G14" s="40">
        <f t="shared" si="2"/>
        <v>2598280.41</v>
      </c>
      <c r="H14" s="40">
        <f t="shared" si="2"/>
        <v>9401314.4499999993</v>
      </c>
    </row>
    <row r="17" spans="1:8" ht="45" customHeight="1" x14ac:dyDescent="0.2">
      <c r="A17" s="44" t="s">
        <v>131</v>
      </c>
      <c r="B17" s="45"/>
      <c r="C17" s="45"/>
      <c r="D17" s="45"/>
      <c r="E17" s="45"/>
      <c r="F17" s="45"/>
      <c r="G17" s="45"/>
      <c r="H17" s="46"/>
    </row>
    <row r="18" spans="1:8" x14ac:dyDescent="0.2">
      <c r="A18" s="49" t="s">
        <v>57</v>
      </c>
      <c r="B18" s="50"/>
      <c r="C18" s="44" t="s">
        <v>63</v>
      </c>
      <c r="D18" s="45"/>
      <c r="E18" s="45"/>
      <c r="F18" s="45"/>
      <c r="G18" s="46"/>
      <c r="H18" s="47" t="s">
        <v>62</v>
      </c>
    </row>
    <row r="19" spans="1:8" ht="20.399999999999999" x14ac:dyDescent="0.2">
      <c r="A19" s="51"/>
      <c r="B19" s="52"/>
      <c r="C19" s="8" t="s">
        <v>58</v>
      </c>
      <c r="D19" s="8" t="s">
        <v>128</v>
      </c>
      <c r="E19" s="8" t="s">
        <v>59</v>
      </c>
      <c r="F19" s="8" t="s">
        <v>60</v>
      </c>
      <c r="G19" s="8" t="s">
        <v>61</v>
      </c>
      <c r="H19" s="48"/>
    </row>
    <row r="20" spans="1:8" x14ac:dyDescent="0.2">
      <c r="A20" s="53"/>
      <c r="B20" s="54"/>
      <c r="C20" s="9">
        <v>1</v>
      </c>
      <c r="D20" s="9">
        <v>2</v>
      </c>
      <c r="E20" s="9" t="s">
        <v>129</v>
      </c>
      <c r="F20" s="9">
        <v>4</v>
      </c>
      <c r="G20" s="9">
        <v>5</v>
      </c>
      <c r="H20" s="9" t="s">
        <v>130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133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56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4" t="s">
        <v>140</v>
      </c>
      <c r="B28" s="45"/>
      <c r="C28" s="45"/>
      <c r="D28" s="45"/>
      <c r="E28" s="45"/>
      <c r="F28" s="45"/>
      <c r="G28" s="45"/>
      <c r="H28" s="46"/>
    </row>
    <row r="29" spans="1:8" x14ac:dyDescent="0.2">
      <c r="A29" s="49" t="s">
        <v>57</v>
      </c>
      <c r="B29" s="50"/>
      <c r="C29" s="44" t="s">
        <v>63</v>
      </c>
      <c r="D29" s="45"/>
      <c r="E29" s="45"/>
      <c r="F29" s="45"/>
      <c r="G29" s="46"/>
      <c r="H29" s="47" t="s">
        <v>62</v>
      </c>
    </row>
    <row r="30" spans="1:8" ht="20.399999999999999" x14ac:dyDescent="0.2">
      <c r="A30" s="51"/>
      <c r="B30" s="52"/>
      <c r="C30" s="8" t="s">
        <v>58</v>
      </c>
      <c r="D30" s="8" t="s">
        <v>128</v>
      </c>
      <c r="E30" s="8" t="s">
        <v>59</v>
      </c>
      <c r="F30" s="8" t="s">
        <v>60</v>
      </c>
      <c r="G30" s="8" t="s">
        <v>61</v>
      </c>
      <c r="H30" s="48"/>
    </row>
    <row r="31" spans="1:8" x14ac:dyDescent="0.2">
      <c r="A31" s="53"/>
      <c r="B31" s="54"/>
      <c r="C31" s="9">
        <v>1</v>
      </c>
      <c r="D31" s="9">
        <v>2</v>
      </c>
      <c r="E31" s="9" t="s">
        <v>129</v>
      </c>
      <c r="F31" s="9">
        <v>4</v>
      </c>
      <c r="G31" s="9">
        <v>5</v>
      </c>
      <c r="H31" s="9" t="s">
        <v>130</v>
      </c>
    </row>
    <row r="32" spans="1:8" x14ac:dyDescent="0.2">
      <c r="A32" s="4"/>
      <c r="B32" s="19" t="s">
        <v>12</v>
      </c>
      <c r="C32" s="12">
        <v>11783594.859999999</v>
      </c>
      <c r="D32" s="12">
        <v>216000</v>
      </c>
      <c r="E32" s="12">
        <f t="shared" ref="E32:E38" si="6">C32+D32</f>
        <v>11999594.859999999</v>
      </c>
      <c r="F32" s="12">
        <v>2598280.41</v>
      </c>
      <c r="G32" s="12">
        <v>2598280.41</v>
      </c>
      <c r="H32" s="12">
        <f t="shared" ref="H32:H38" si="7">E32-F32</f>
        <v>9401314.4499999993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56</v>
      </c>
      <c r="C39" s="40">
        <f t="shared" ref="C39:H39" si="8">SUM(C32:C38)</f>
        <v>11783594.859999999</v>
      </c>
      <c r="D39" s="40">
        <f t="shared" si="8"/>
        <v>216000</v>
      </c>
      <c r="E39" s="40">
        <f t="shared" si="8"/>
        <v>11999594.859999999</v>
      </c>
      <c r="F39" s="40">
        <f t="shared" si="8"/>
        <v>2598280.41</v>
      </c>
      <c r="G39" s="40">
        <f t="shared" si="8"/>
        <v>2598280.41</v>
      </c>
      <c r="H39" s="40">
        <f t="shared" si="8"/>
        <v>9401314.4499999993</v>
      </c>
    </row>
    <row r="41" spans="1:8" x14ac:dyDescent="0.2">
      <c r="A41" s="1" t="s">
        <v>132</v>
      </c>
    </row>
    <row r="46" spans="1:8" x14ac:dyDescent="0.2">
      <c r="C46" s="42" t="s">
        <v>142</v>
      </c>
      <c r="F46" s="43" t="s">
        <v>143</v>
      </c>
      <c r="G46" s="43"/>
      <c r="H46" s="43"/>
    </row>
    <row r="47" spans="1:8" x14ac:dyDescent="0.2">
      <c r="C47" s="42" t="s">
        <v>144</v>
      </c>
      <c r="F47" s="43" t="s">
        <v>146</v>
      </c>
      <c r="G47" s="43"/>
      <c r="H47" s="43"/>
    </row>
    <row r="48" spans="1:8" x14ac:dyDescent="0.2">
      <c r="C48" s="42" t="s">
        <v>145</v>
      </c>
      <c r="F48" s="43" t="s">
        <v>147</v>
      </c>
      <c r="G48" s="43"/>
      <c r="H48" s="43"/>
    </row>
  </sheetData>
  <sheetProtection formatCells="0" formatColumns="0" formatRows="0" insertRows="0" deleteRows="0" autoFilter="0"/>
  <mergeCells count="15">
    <mergeCell ref="F46:H46"/>
    <mergeCell ref="F47:H47"/>
    <mergeCell ref="F48:H48"/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workbookViewId="0">
      <selection sqref="A1:H46"/>
    </sheetView>
  </sheetViews>
  <sheetFormatPr baseColWidth="10" defaultColWidth="12" defaultRowHeight="10.199999999999999" x14ac:dyDescent="0.2"/>
  <cols>
    <col min="1" max="1" width="1.28515625" style="3" customWidth="1"/>
    <col min="2" max="2" width="79" style="3" customWidth="1"/>
    <col min="3" max="8" width="18.28515625" style="3" customWidth="1"/>
    <col min="9" max="16384" width="12" style="3"/>
  </cols>
  <sheetData>
    <row r="1" spans="1:8" ht="50.1" customHeight="1" x14ac:dyDescent="0.2">
      <c r="A1" s="44" t="s">
        <v>141</v>
      </c>
      <c r="B1" s="45"/>
      <c r="C1" s="45"/>
      <c r="D1" s="45"/>
      <c r="E1" s="45"/>
      <c r="F1" s="45"/>
      <c r="G1" s="45"/>
      <c r="H1" s="46"/>
    </row>
    <row r="2" spans="1:8" x14ac:dyDescent="0.2">
      <c r="A2" s="49" t="s">
        <v>57</v>
      </c>
      <c r="B2" s="50"/>
      <c r="C2" s="44" t="s">
        <v>63</v>
      </c>
      <c r="D2" s="45"/>
      <c r="E2" s="45"/>
      <c r="F2" s="45"/>
      <c r="G2" s="46"/>
      <c r="H2" s="47" t="s">
        <v>62</v>
      </c>
    </row>
    <row r="3" spans="1:8" ht="24.9" customHeight="1" x14ac:dyDescent="0.2">
      <c r="A3" s="51"/>
      <c r="B3" s="52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8"/>
    </row>
    <row r="4" spans="1:8" x14ac:dyDescent="0.2">
      <c r="A4" s="53"/>
      <c r="B4" s="54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4" t="s">
        <v>15</v>
      </c>
      <c r="B5" s="23"/>
      <c r="C5" s="35">
        <f t="shared" ref="C5:H5" si="0">SUM(C6:C13)</f>
        <v>4612806.4400000004</v>
      </c>
      <c r="D5" s="35">
        <f t="shared" si="0"/>
        <v>60000</v>
      </c>
      <c r="E5" s="35">
        <f t="shared" si="0"/>
        <v>4672806.4400000004</v>
      </c>
      <c r="F5" s="35">
        <f t="shared" si="0"/>
        <v>1147619</v>
      </c>
      <c r="G5" s="35">
        <f t="shared" si="0"/>
        <v>1147619</v>
      </c>
      <c r="H5" s="35">
        <f t="shared" si="0"/>
        <v>3525187.4400000004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135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4612806.4400000004</v>
      </c>
      <c r="D10" s="12">
        <v>60000</v>
      </c>
      <c r="E10" s="12">
        <f t="shared" si="1"/>
        <v>4672806.4400000004</v>
      </c>
      <c r="F10" s="12">
        <v>1147619</v>
      </c>
      <c r="G10" s="12">
        <v>1147619</v>
      </c>
      <c r="H10" s="12">
        <f t="shared" si="2"/>
        <v>3525187.4400000004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7170788.4199999999</v>
      </c>
      <c r="D14" s="35">
        <f t="shared" si="3"/>
        <v>156000</v>
      </c>
      <c r="E14" s="35">
        <f t="shared" si="3"/>
        <v>7326788.4199999999</v>
      </c>
      <c r="F14" s="35">
        <f t="shared" si="3"/>
        <v>1450661.41</v>
      </c>
      <c r="G14" s="35">
        <f t="shared" si="3"/>
        <v>1450661.41</v>
      </c>
      <c r="H14" s="35">
        <f t="shared" si="3"/>
        <v>5876127.0099999998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628410.61</v>
      </c>
      <c r="D16" s="12">
        <v>0</v>
      </c>
      <c r="E16" s="12">
        <f t="shared" ref="E16:E21" si="5">C16+D16</f>
        <v>628410.61</v>
      </c>
      <c r="F16" s="12">
        <v>108072.8</v>
      </c>
      <c r="G16" s="12">
        <v>108072.8</v>
      </c>
      <c r="H16" s="12">
        <f t="shared" si="4"/>
        <v>520337.81</v>
      </c>
    </row>
    <row r="17" spans="1:8" x14ac:dyDescent="0.2">
      <c r="A17" s="22"/>
      <c r="B17" s="25" t="s">
        <v>20</v>
      </c>
      <c r="C17" s="12">
        <v>1304251.1200000001</v>
      </c>
      <c r="D17" s="12">
        <v>0</v>
      </c>
      <c r="E17" s="12">
        <f t="shared" si="5"/>
        <v>1304251.1200000001</v>
      </c>
      <c r="F17" s="12">
        <v>257049.83</v>
      </c>
      <c r="G17" s="12">
        <v>257049.83</v>
      </c>
      <c r="H17" s="12">
        <f t="shared" si="4"/>
        <v>1047201.2900000002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4877373.04</v>
      </c>
      <c r="D20" s="12">
        <v>156000</v>
      </c>
      <c r="E20" s="12">
        <f t="shared" si="5"/>
        <v>5033373.04</v>
      </c>
      <c r="F20" s="12">
        <v>1017078.39</v>
      </c>
      <c r="G20" s="12">
        <v>1017078.39</v>
      </c>
      <c r="H20" s="12">
        <f t="shared" si="4"/>
        <v>4016294.65</v>
      </c>
    </row>
    <row r="21" spans="1:8" x14ac:dyDescent="0.2">
      <c r="A21" s="22"/>
      <c r="B21" s="25" t="s">
        <v>4</v>
      </c>
      <c r="C21" s="12">
        <v>360753.65</v>
      </c>
      <c r="D21" s="12">
        <v>0</v>
      </c>
      <c r="E21" s="12">
        <f t="shared" si="5"/>
        <v>360753.65</v>
      </c>
      <c r="F21" s="12">
        <v>68460.39</v>
      </c>
      <c r="G21" s="12">
        <v>68460.39</v>
      </c>
      <c r="H21" s="12">
        <f t="shared" si="4"/>
        <v>292293.26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9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9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9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9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9" x14ac:dyDescent="0.2">
      <c r="A37" s="27"/>
      <c r="B37" s="31" t="s">
        <v>56</v>
      </c>
      <c r="C37" s="40">
        <f t="shared" ref="C37:H37" si="12">SUM(C32+C22+C14+C5)</f>
        <v>11783594.859999999</v>
      </c>
      <c r="D37" s="40">
        <f t="shared" si="12"/>
        <v>216000</v>
      </c>
      <c r="E37" s="40">
        <f t="shared" si="12"/>
        <v>11999594.859999999</v>
      </c>
      <c r="F37" s="40">
        <f t="shared" si="12"/>
        <v>2598280.41</v>
      </c>
      <c r="G37" s="40">
        <f t="shared" si="12"/>
        <v>2598280.41</v>
      </c>
      <c r="H37" s="40">
        <f t="shared" si="12"/>
        <v>9401314.4499999993</v>
      </c>
    </row>
    <row r="38" spans="1:9" x14ac:dyDescent="0.2">
      <c r="A38" s="21"/>
      <c r="B38" s="21"/>
      <c r="C38" s="21"/>
      <c r="D38" s="21"/>
      <c r="E38" s="21"/>
      <c r="F38" s="21"/>
      <c r="G38" s="21"/>
      <c r="H38" s="21"/>
    </row>
    <row r="39" spans="1:9" x14ac:dyDescent="0.2">
      <c r="A39" s="21" t="s">
        <v>132</v>
      </c>
      <c r="B39" s="21"/>
      <c r="C39" s="21"/>
      <c r="D39" s="21"/>
      <c r="E39" s="21"/>
      <c r="F39" s="21"/>
      <c r="G39" s="21"/>
      <c r="H39" s="21"/>
    </row>
    <row r="40" spans="1:9" x14ac:dyDescent="0.2">
      <c r="A40" s="21"/>
      <c r="B40" s="21"/>
      <c r="C40" s="21"/>
      <c r="D40" s="21"/>
      <c r="E40" s="21"/>
      <c r="F40" s="21"/>
      <c r="G40" s="21"/>
      <c r="H40" s="21"/>
    </row>
    <row r="41" spans="1:9" x14ac:dyDescent="0.2">
      <c r="B41" s="1"/>
      <c r="C41" s="1"/>
      <c r="D41" s="1"/>
      <c r="E41" s="1"/>
      <c r="F41" s="1"/>
      <c r="G41" s="1"/>
      <c r="H41" s="1"/>
      <c r="I41" s="1"/>
    </row>
    <row r="42" spans="1:9" x14ac:dyDescent="0.2">
      <c r="B42" s="1"/>
      <c r="C42" s="1"/>
      <c r="D42" s="1"/>
      <c r="E42" s="1"/>
      <c r="F42" s="1"/>
      <c r="G42" s="1"/>
      <c r="H42" s="1"/>
      <c r="I42" s="1"/>
    </row>
    <row r="43" spans="1:9" x14ac:dyDescent="0.2">
      <c r="B43" s="1"/>
      <c r="C43" s="42" t="s">
        <v>142</v>
      </c>
      <c r="D43" s="1"/>
      <c r="E43" s="1"/>
      <c r="F43" s="43" t="s">
        <v>143</v>
      </c>
      <c r="G43" s="43"/>
      <c r="H43" s="43"/>
      <c r="I43" s="1"/>
    </row>
    <row r="44" spans="1:9" x14ac:dyDescent="0.2">
      <c r="B44" s="1"/>
      <c r="C44" s="42" t="s">
        <v>144</v>
      </c>
      <c r="D44" s="1"/>
      <c r="E44" s="1"/>
      <c r="F44" s="43" t="s">
        <v>146</v>
      </c>
      <c r="G44" s="43"/>
      <c r="H44" s="43"/>
      <c r="I44" s="1"/>
    </row>
    <row r="45" spans="1:9" x14ac:dyDescent="0.2">
      <c r="B45" s="1"/>
      <c r="C45" s="42" t="s">
        <v>145</v>
      </c>
      <c r="D45" s="1"/>
      <c r="E45" s="1"/>
      <c r="F45" s="43" t="s">
        <v>147</v>
      </c>
      <c r="G45" s="43"/>
      <c r="H45" s="43"/>
      <c r="I45" s="1"/>
    </row>
  </sheetData>
  <sheetProtection formatCells="0" formatColumns="0" formatRows="0" autoFilter="0"/>
  <mergeCells count="7">
    <mergeCell ref="F44:H44"/>
    <mergeCell ref="F45:H45"/>
    <mergeCell ref="A1:H1"/>
    <mergeCell ref="A2:B4"/>
    <mergeCell ref="C2:G2"/>
    <mergeCell ref="H2:H3"/>
    <mergeCell ref="F43:H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2022-04-22T14:54:54Z</cp:lastPrinted>
  <dcterms:created xsi:type="dcterms:W3CDTF">2014-02-10T03:37:14Z</dcterms:created>
  <dcterms:modified xsi:type="dcterms:W3CDTF">2022-04-22T14:55:51Z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