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B9C11108-8A67-49AF-A7EE-5B56AF255779}" xr6:coauthVersionLast="47" xr6:coauthVersionMax="47" xr10:uidLastSave="{00000000-0000-0000-0000-000000000000}"/>
  <bookViews>
    <workbookView xWindow="-120" yWindow="-120" windowWidth="29040" windowHeight="15720" tabRatio="782" activeTab="1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1" i="1" l="1"/>
  <c r="F161" i="1"/>
  <c r="I159" i="1"/>
  <c r="I158" i="1"/>
  <c r="I157" i="1"/>
  <c r="I156" i="1"/>
  <c r="I155" i="1"/>
  <c r="I154" i="1"/>
  <c r="I153" i="1"/>
  <c r="I151" i="1"/>
  <c r="I150" i="1"/>
  <c r="I149" i="1"/>
  <c r="I147" i="1"/>
  <c r="I146" i="1"/>
  <c r="I145" i="1"/>
  <c r="I144" i="1"/>
  <c r="I143" i="1"/>
  <c r="I142" i="1"/>
  <c r="I141" i="1"/>
  <c r="I139" i="1"/>
  <c r="I138" i="1"/>
  <c r="I137" i="1"/>
  <c r="I135" i="1"/>
  <c r="I134" i="1"/>
  <c r="I133" i="1"/>
  <c r="I132" i="1"/>
  <c r="I131" i="1"/>
  <c r="I130" i="1"/>
  <c r="I129" i="1"/>
  <c r="I128" i="1"/>
  <c r="I127" i="1"/>
  <c r="I125" i="1"/>
  <c r="I124" i="1"/>
  <c r="I123" i="1"/>
  <c r="I122" i="1"/>
  <c r="I121" i="1"/>
  <c r="I120" i="1"/>
  <c r="I119" i="1"/>
  <c r="I118" i="1"/>
  <c r="I117" i="1"/>
  <c r="I115" i="1"/>
  <c r="I114" i="1"/>
  <c r="I113" i="1"/>
  <c r="I112" i="1"/>
  <c r="I111" i="1"/>
  <c r="I110" i="1"/>
  <c r="I109" i="1"/>
  <c r="I108" i="1"/>
  <c r="I107" i="1"/>
  <c r="I105" i="1"/>
  <c r="I104" i="1"/>
  <c r="I103" i="1"/>
  <c r="I102" i="1"/>
  <c r="I101" i="1"/>
  <c r="I100" i="1"/>
  <c r="I99" i="1"/>
  <c r="I98" i="1"/>
  <c r="I97" i="1"/>
  <c r="I95" i="1"/>
  <c r="I94" i="1"/>
  <c r="I93" i="1"/>
  <c r="I92" i="1"/>
  <c r="I91" i="1"/>
  <c r="I90" i="1"/>
  <c r="I89" i="1"/>
  <c r="I88" i="1" s="1"/>
  <c r="I87" i="1" s="1"/>
  <c r="I85" i="1"/>
  <c r="I84" i="1"/>
  <c r="I83" i="1"/>
  <c r="I82" i="1"/>
  <c r="I81" i="1"/>
  <c r="I80" i="1"/>
  <c r="I79" i="1"/>
  <c r="I78" i="1" s="1"/>
  <c r="I77" i="1"/>
  <c r="I76" i="1"/>
  <c r="I75" i="1"/>
  <c r="I73" i="1"/>
  <c r="I72" i="1"/>
  <c r="I71" i="1"/>
  <c r="I70" i="1"/>
  <c r="I69" i="1"/>
  <c r="I68" i="1"/>
  <c r="I67" i="1"/>
  <c r="I65" i="1"/>
  <c r="I64" i="1"/>
  <c r="I63" i="1"/>
  <c r="I61" i="1"/>
  <c r="I60" i="1"/>
  <c r="I59" i="1"/>
  <c r="I58" i="1"/>
  <c r="I57" i="1"/>
  <c r="I55" i="1"/>
  <c r="I54" i="1"/>
  <c r="I53" i="1"/>
  <c r="I51" i="1"/>
  <c r="I50" i="1"/>
  <c r="I49" i="1"/>
  <c r="I48" i="1"/>
  <c r="I47" i="1"/>
  <c r="I46" i="1"/>
  <c r="I45" i="1"/>
  <c r="I44" i="1"/>
  <c r="I43" i="1"/>
  <c r="I42" i="1" s="1"/>
  <c r="I41" i="1"/>
  <c r="I40" i="1"/>
  <c r="I39" i="1"/>
  <c r="I38" i="1"/>
  <c r="I37" i="1"/>
  <c r="I36" i="1"/>
  <c r="I35" i="1"/>
  <c r="I34" i="1"/>
  <c r="I33" i="1"/>
  <c r="I32" i="1" s="1"/>
  <c r="H159" i="1"/>
  <c r="H158" i="1"/>
  <c r="H157" i="1"/>
  <c r="H156" i="1"/>
  <c r="H155" i="1"/>
  <c r="H154" i="1"/>
  <c r="H153" i="1"/>
  <c r="H151" i="1"/>
  <c r="H150" i="1"/>
  <c r="H149" i="1"/>
  <c r="H147" i="1"/>
  <c r="H146" i="1"/>
  <c r="H145" i="1"/>
  <c r="H144" i="1"/>
  <c r="H143" i="1"/>
  <c r="H142" i="1"/>
  <c r="H141" i="1"/>
  <c r="H139" i="1"/>
  <c r="H138" i="1"/>
  <c r="H137" i="1"/>
  <c r="H135" i="1"/>
  <c r="H134" i="1"/>
  <c r="H133" i="1"/>
  <c r="H132" i="1"/>
  <c r="H131" i="1"/>
  <c r="H130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5" i="1"/>
  <c r="H114" i="1"/>
  <c r="H113" i="1"/>
  <c r="H112" i="1"/>
  <c r="H111" i="1"/>
  <c r="H110" i="1"/>
  <c r="H109" i="1"/>
  <c r="H108" i="1"/>
  <c r="H107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 s="1"/>
  <c r="H87" i="1" s="1"/>
  <c r="H85" i="1"/>
  <c r="H84" i="1"/>
  <c r="H83" i="1"/>
  <c r="H82" i="1"/>
  <c r="H81" i="1"/>
  <c r="H80" i="1"/>
  <c r="H79" i="1"/>
  <c r="H77" i="1"/>
  <c r="H76" i="1"/>
  <c r="H75" i="1"/>
  <c r="H73" i="1"/>
  <c r="H72" i="1"/>
  <c r="H71" i="1"/>
  <c r="H70" i="1"/>
  <c r="H69" i="1"/>
  <c r="H68" i="1"/>
  <c r="H66" i="1" s="1"/>
  <c r="H67" i="1"/>
  <c r="H65" i="1"/>
  <c r="H64" i="1"/>
  <c r="H63" i="1"/>
  <c r="H61" i="1"/>
  <c r="H60" i="1"/>
  <c r="H59" i="1"/>
  <c r="H58" i="1"/>
  <c r="H57" i="1"/>
  <c r="H56" i="1"/>
  <c r="H52" i="1" s="1"/>
  <c r="H55" i="1"/>
  <c r="H54" i="1"/>
  <c r="H53" i="1"/>
  <c r="H51" i="1"/>
  <c r="H50" i="1"/>
  <c r="H49" i="1"/>
  <c r="H48" i="1"/>
  <c r="H47" i="1"/>
  <c r="H46" i="1"/>
  <c r="H45" i="1"/>
  <c r="H44" i="1"/>
  <c r="H43" i="1"/>
  <c r="H41" i="1"/>
  <c r="H40" i="1"/>
  <c r="H39" i="1"/>
  <c r="H38" i="1"/>
  <c r="H37" i="1"/>
  <c r="H36" i="1"/>
  <c r="H35" i="1"/>
  <c r="H34" i="1"/>
  <c r="H33" i="1"/>
  <c r="H31" i="1"/>
  <c r="H30" i="1"/>
  <c r="I30" i="1" s="1"/>
  <c r="H29" i="1"/>
  <c r="H28" i="1"/>
  <c r="I28" i="1" s="1"/>
  <c r="H27" i="1"/>
  <c r="H26" i="1"/>
  <c r="I26" i="1" s="1"/>
  <c r="H25" i="1"/>
  <c r="I25" i="1" s="1"/>
  <c r="H23" i="1"/>
  <c r="I23" i="1" s="1"/>
  <c r="H21" i="1"/>
  <c r="H20" i="1"/>
  <c r="H19" i="1"/>
  <c r="H18" i="1"/>
  <c r="H17" i="1"/>
  <c r="H16" i="1"/>
  <c r="H15" i="1"/>
  <c r="H14" i="1" s="1"/>
  <c r="H24" i="1"/>
  <c r="I24" i="1" s="1"/>
  <c r="I31" i="1"/>
  <c r="I29" i="1"/>
  <c r="I27" i="1"/>
  <c r="I21" i="1"/>
  <c r="I20" i="1"/>
  <c r="I19" i="1"/>
  <c r="I18" i="1"/>
  <c r="I17" i="1"/>
  <c r="I16" i="1"/>
  <c r="G88" i="1"/>
  <c r="F88" i="1"/>
  <c r="E88" i="1"/>
  <c r="D88" i="1"/>
  <c r="G87" i="1"/>
  <c r="F87" i="1"/>
  <c r="E87" i="1"/>
  <c r="D87" i="1"/>
  <c r="C87" i="1"/>
  <c r="H78" i="1"/>
  <c r="G78" i="1"/>
  <c r="F78" i="1"/>
  <c r="E78" i="1"/>
  <c r="D78" i="1"/>
  <c r="I74" i="1"/>
  <c r="H74" i="1"/>
  <c r="G74" i="1"/>
  <c r="F74" i="1"/>
  <c r="E74" i="1"/>
  <c r="D74" i="1"/>
  <c r="I66" i="1"/>
  <c r="G66" i="1"/>
  <c r="F66" i="1"/>
  <c r="E66" i="1"/>
  <c r="D66" i="1"/>
  <c r="I62" i="1"/>
  <c r="H62" i="1"/>
  <c r="G62" i="1"/>
  <c r="F62" i="1"/>
  <c r="E62" i="1"/>
  <c r="D62" i="1"/>
  <c r="G52" i="1"/>
  <c r="F52" i="1"/>
  <c r="E52" i="1"/>
  <c r="D52" i="1"/>
  <c r="H42" i="1"/>
  <c r="G42" i="1"/>
  <c r="F42" i="1"/>
  <c r="E42" i="1"/>
  <c r="D42" i="1"/>
  <c r="G32" i="1"/>
  <c r="F32" i="1"/>
  <c r="F13" i="1" s="1"/>
  <c r="E32" i="1"/>
  <c r="D32" i="1"/>
  <c r="G22" i="1"/>
  <c r="F22" i="1"/>
  <c r="E22" i="1"/>
  <c r="D22" i="1"/>
  <c r="G14" i="1"/>
  <c r="F14" i="1"/>
  <c r="E14" i="1"/>
  <c r="G13" i="1"/>
  <c r="D14" i="1"/>
  <c r="C161" i="1"/>
  <c r="C13" i="1"/>
  <c r="C152" i="1"/>
  <c r="C148" i="1"/>
  <c r="C140" i="1"/>
  <c r="C136" i="1"/>
  <c r="C126" i="1"/>
  <c r="C116" i="1"/>
  <c r="C106" i="1"/>
  <c r="C96" i="1"/>
  <c r="C88" i="1"/>
  <c r="C78" i="1"/>
  <c r="C74" i="1"/>
  <c r="C66" i="1"/>
  <c r="C62" i="1"/>
  <c r="C52" i="1"/>
  <c r="C42" i="1"/>
  <c r="C32" i="1"/>
  <c r="C22" i="1"/>
  <c r="C14" i="1"/>
  <c r="B6" i="1"/>
  <c r="I15" i="1" l="1"/>
  <c r="I56" i="1"/>
  <c r="I52" i="1" s="1"/>
  <c r="H32" i="1"/>
  <c r="E13" i="1"/>
  <c r="E161" i="1" s="1"/>
  <c r="H22" i="1"/>
  <c r="D13" i="1"/>
  <c r="D161" i="1" s="1"/>
  <c r="I14" i="1"/>
  <c r="I22" i="1"/>
  <c r="I13" i="1" s="1"/>
  <c r="I161" i="1" s="1"/>
  <c r="H13" i="1" l="1"/>
  <c r="H161" i="1" s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<sst xmlns="http://schemas.openxmlformats.org/spreadsheetml/2006/main" count="271" uniqueCount="159">
  <si>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</si>
  <si>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</si>
  <si>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</si>
  <si>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</si>
  <si>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</si>
  <si>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</si>
  <si>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</si>
  <si>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</si>
  <si>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</si>
  <si>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</si>
  <si>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</si>
  <si>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</si>
  <si>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</si>
  <si>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</si>
  <si>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</si>
  <si>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</si>
  <si>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</si>
  <si>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</si>
  <si>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</si>
  <si>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</si>
  <si>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</si>
  <si>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</si>
  <si>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</si>
  <si>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</si>
  <si>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</si>
  <si>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</si>
  <si>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</si>
  <si>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</si>
  <si>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</si>
  <si>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</si>
  <si>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</si>
  <si>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</si>
  <si>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</si>
  <si>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</si>
  <si>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</si>
  <si>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</si>
  <si>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</si>
  <si>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</si>
  <si>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</si>
  <si>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</si>
  <si>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</si>
  <si>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</si>
  <si>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</si>
  <si>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</si>
  <si>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</si>
  <si>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</si>
  <si>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</si>
  <si>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</si>
  <si>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</si>
  <si>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</si>
  <si>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</si>
  <si>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</si>
  <si>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</si>
  <si>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</si>
  <si>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</si>
  <si>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</si>
  <si>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</si>
  <si>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</si>
  <si>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</si>
  <si>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</si>
  <si>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</si>
  <si>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</si>
  <si>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</si>
  <si>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</si>
  <si>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</si>
  <si>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</si>
  <si>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</si>
  <si>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</si>
  <si>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</si>
  <si>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</si>
  <si>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</si>
  <si>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</si>
  <si>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</si>
  <si>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</si>
  <si>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</si>
  <si>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</si>
  <si>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</si>
  <si>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</si>
  <si>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</si>
  <si>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</si>
  <si>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</si>
  <si>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</si>
  <si>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</si>
  <si>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</si>
  <si>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</si>
  <si>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</si>
  <si>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</si>
  <si>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</si>
  <si>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</si>
  <si>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</si>
  <si>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</si>
  <si>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</si>
  <si>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</si>
  <si>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</si>
  <si>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</si>
  <si>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</si>
  <si>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</si>
  <si>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</si>
  <si>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</si>
  <si>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</si>
  <si>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</si>
  <si>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</si>
  <si>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</si>
  <si>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</si>
  <si>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</si>
  <si>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</si>
  <si>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</si>
  <si>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</si>
  <si>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</si>
  <si>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</si>
  <si>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</si>
  <si>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</si>
  <si>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</si>
  <si>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</si>
  <si>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</si>
  <si>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</si>
  <si>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</si>
  <si>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</si>
  <si>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</si>
  <si>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</si>
  <si>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</si>
  <si>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</si>
  <si>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</si>
  <si>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</si>
  <si>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</si>
  <si>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</si>
  <si>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</si>
  <si>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</si>
  <si>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</si>
  <si>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</si>
  <si>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</si>
  <si>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</si>
  <si>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</si>
  <si>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</si>
  <si>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</si>
  <si>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</si>
  <si>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</si>
  <si>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</si>
  <si>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</si>
  <si>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</si>
  <si>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</si>
  <si>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</si>
  <si>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</si>
  <si>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</si>
  <si>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</si>
  <si>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</si>
  <si>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</si>
  <si>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</si>
  <si>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A LA FECHA EL SISTEMA PARA EL DESARROLLO INTEGRAL DE LA FAMILIA DEL MUNICIPIO DE ACAMBARO, GTO.</t>
  </si>
  <si>
    <t>NO SE ENCUENTRA EN EL SUPUESTO DE RECURSOS DISPONIBLES NEGATIVO.</t>
  </si>
  <si>
    <t>Sistema para el Desarrollo Integral de la Familia del Municipio de Acámbaro, Gto.</t>
  </si>
  <si>
    <t>Ejercicio 2026</t>
  </si>
  <si>
    <t>A LA FECHA NO SE CUENTA CON PASIVOS AL CIERRE</t>
  </si>
  <si>
    <t>NO TIENE AUTORIZACION PARA CONTRAER DEUDA PUBLICA.</t>
  </si>
  <si>
    <t xml:space="preserve">A LA FECHA EL SISTEMA PARA EL DESARROLLO INTEGRAL DE LA FAMILIA DEL MUNICIPIO DE ACAMBARO, GTO. </t>
  </si>
  <si>
    <t>NO TIENE PRESTAMOS BANCARIOS.</t>
  </si>
  <si>
    <t>A LA FECHA EL SISTEMA PARA EL DESARROLLO INTEGRAL DE LA FAMILIA NO ENTRA EN ESTE SUPUESTO</t>
  </si>
  <si>
    <t>YA QUE NO TENEMOS DEUDA GARANTIZADA</t>
  </si>
  <si>
    <t>Correspondiente del 01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</si>
</sst>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workbookViewId="0">
      <selection activeCell="D10" sqref="D10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150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158</v>
      </c>
      <c r="B3" s="24"/>
      <c r="C3" s="25" t="s">
        <v>4</v>
      </c>
      <c r="D3" s="27">
        <v>2</v>
      </c>
    </row>
    <row r="4" spans="1:4" x14ac:dyDescent="0.2">
      <c r="A4" s="71" t="s">
        <v>5</v>
      </c>
      <c r="B4" s="72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tabSelected="1" workbookViewId="0">
      <selection activeCell="B3" sqref="B3:D3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1" spans="1:6" x14ac:dyDescent="0.2">
      <c r="C11" s="43" t="s">
        <v>148</v>
      </c>
    </row>
    <row r="12" spans="1:6" x14ac:dyDescent="0.2">
      <c r="C12" s="43" t="s">
        <v>149</v>
      </c>
    </row>
    <row r="16" spans="1:6" x14ac:dyDescent="0.2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zoomScaleNormal="100" workbookViewId="0">
      <selection activeCell="D16" sqref="D16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9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9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9" x14ac:dyDescent="0.2">
      <c r="B5" s="43" t="s">
        <v>25</v>
      </c>
    </row>
    <row r="6" spans="1:9" x14ac:dyDescent="0.2">
      <c r="B6" s="79" t="str">
        <f>B1</f>
        <v>Sistema para el Desarrollo Integral de la Familia del Municipio de Acámbaro, Gto.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26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27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01 de Enero al 30 de Junio de 2026.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28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29</v>
      </c>
      <c r="E11" s="77"/>
      <c r="F11" s="77"/>
      <c r="G11" s="77"/>
      <c r="H11" s="78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f>+C14+C22+C32+C42+C52</f>
        <v>14436885.999999998</v>
      </c>
      <c r="D13" s="3">
        <f>+D14+D22+D32+D42+D52</f>
        <v>3210059.67</v>
      </c>
      <c r="E13" s="3">
        <f t="shared" ref="E13:I13" si="0">+E14+E22+E32+E42+E52</f>
        <v>6000</v>
      </c>
      <c r="F13" s="3">
        <f t="shared" si="0"/>
        <v>0</v>
      </c>
      <c r="G13" s="3">
        <f t="shared" si="0"/>
        <v>0</v>
      </c>
      <c r="H13" s="3">
        <f t="shared" si="0"/>
        <v>3204059.67</v>
      </c>
      <c r="I13" s="3">
        <f t="shared" si="0"/>
        <v>17640945.670000002</v>
      </c>
    </row>
    <row r="14" spans="1:9" x14ac:dyDescent="0.2">
      <c r="B14" s="17" t="s">
        <v>39</v>
      </c>
      <c r="C14" s="3">
        <f>SUM(C15:C21)</f>
        <v>10829064.789999999</v>
      </c>
      <c r="D14" s="3">
        <f>SUM(D15:D21)</f>
        <v>1180203.29</v>
      </c>
      <c r="E14" s="3">
        <f t="shared" ref="E14:I14" si="1">SUM(E15:E21)</f>
        <v>0</v>
      </c>
      <c r="F14" s="3">
        <f t="shared" si="1"/>
        <v>0</v>
      </c>
      <c r="G14" s="3">
        <f t="shared" si="1"/>
        <v>0</v>
      </c>
      <c r="H14" s="3">
        <f t="shared" si="1"/>
        <v>1180203.29</v>
      </c>
      <c r="I14" s="3">
        <f t="shared" si="1"/>
        <v>12009268.08</v>
      </c>
    </row>
    <row r="15" spans="1:9" x14ac:dyDescent="0.2">
      <c r="B15" s="16" t="s">
        <v>40</v>
      </c>
      <c r="C15" s="4">
        <v>7153496.71</v>
      </c>
      <c r="D15" s="4">
        <v>1180203.29</v>
      </c>
      <c r="E15" s="4">
        <v>0</v>
      </c>
      <c r="F15" s="4">
        <v>0</v>
      </c>
      <c r="G15" s="4">
        <v>0</v>
      </c>
      <c r="H15" s="4">
        <f t="shared" ref="H15:H21" si="2">+D15-E15+F15-G15</f>
        <v>1180203.29</v>
      </c>
      <c r="I15" s="4">
        <f>+C15+H15</f>
        <v>8333700</v>
      </c>
    </row>
    <row r="16" spans="1:9" x14ac:dyDescent="0.2">
      <c r="B16" s="16" t="s">
        <v>41</v>
      </c>
      <c r="C16" s="4">
        <v>163008</v>
      </c>
      <c r="D16" s="4">
        <v>0</v>
      </c>
      <c r="E16" s="4">
        <v>0</v>
      </c>
      <c r="F16" s="4">
        <v>0</v>
      </c>
      <c r="G16" s="4">
        <v>0</v>
      </c>
      <c r="H16" s="4">
        <f t="shared" si="2"/>
        <v>0</v>
      </c>
      <c r="I16" s="4">
        <f t="shared" ref="I16:I79" si="3">+C16+H16</f>
        <v>163008</v>
      </c>
    </row>
    <row r="17" spans="2:9" x14ac:dyDescent="0.2">
      <c r="B17" s="16" t="s">
        <v>42</v>
      </c>
      <c r="C17" s="4">
        <v>3512560.08</v>
      </c>
      <c r="D17" s="4">
        <v>0</v>
      </c>
      <c r="E17" s="4">
        <v>0</v>
      </c>
      <c r="F17" s="4">
        <v>0</v>
      </c>
      <c r="G17" s="4">
        <v>0</v>
      </c>
      <c r="H17" s="4">
        <f t="shared" si="2"/>
        <v>0</v>
      </c>
      <c r="I17" s="4">
        <f t="shared" si="3"/>
        <v>3512560.08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f t="shared" si="2"/>
        <v>0</v>
      </c>
      <c r="I18" s="4">
        <f t="shared" si="3"/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f t="shared" si="2"/>
        <v>0</v>
      </c>
      <c r="I19" s="4">
        <f t="shared" si="3"/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f t="shared" si="2"/>
        <v>0</v>
      </c>
      <c r="I20" s="4">
        <f t="shared" si="3"/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f t="shared" si="2"/>
        <v>0</v>
      </c>
      <c r="I21" s="4">
        <f t="shared" si="3"/>
        <v>0</v>
      </c>
    </row>
    <row r="22" spans="2:9" x14ac:dyDescent="0.2">
      <c r="B22" s="17" t="s">
        <v>47</v>
      </c>
      <c r="C22" s="3">
        <f>SUM(C23:C31)</f>
        <v>1312629.6299999999</v>
      </c>
      <c r="D22" s="3">
        <f t="shared" ref="D22:I22" si="4">SUM(D23:D31)</f>
        <v>291670.78999999998</v>
      </c>
      <c r="E22" s="3">
        <f t="shared" si="4"/>
        <v>6000</v>
      </c>
      <c r="F22" s="3">
        <f t="shared" si="4"/>
        <v>0</v>
      </c>
      <c r="G22" s="3">
        <f t="shared" si="4"/>
        <v>0</v>
      </c>
      <c r="H22" s="3">
        <f t="shared" si="4"/>
        <v>285670.78999999998</v>
      </c>
      <c r="I22" s="3">
        <f t="shared" si="4"/>
        <v>1598300.42</v>
      </c>
    </row>
    <row r="23" spans="2:9" x14ac:dyDescent="0.2">
      <c r="B23" s="16" t="s">
        <v>48</v>
      </c>
      <c r="C23" s="4">
        <v>552773.19999999995</v>
      </c>
      <c r="D23" s="4">
        <v>25000</v>
      </c>
      <c r="E23" s="4">
        <v>0</v>
      </c>
      <c r="F23" s="4">
        <v>0</v>
      </c>
      <c r="G23" s="4">
        <v>0</v>
      </c>
      <c r="H23" s="4">
        <f>+D23-E23+F23-G23</f>
        <v>25000</v>
      </c>
      <c r="I23" s="4">
        <f t="shared" si="3"/>
        <v>577773.19999999995</v>
      </c>
    </row>
    <row r="24" spans="2:9" x14ac:dyDescent="0.2">
      <c r="B24" s="16" t="s">
        <v>49</v>
      </c>
      <c r="C24" s="4">
        <v>69000</v>
      </c>
      <c r="D24" s="4">
        <v>100107.99</v>
      </c>
      <c r="E24" s="4">
        <v>0</v>
      </c>
      <c r="F24" s="4">
        <v>0</v>
      </c>
      <c r="G24" s="4">
        <v>0</v>
      </c>
      <c r="H24" s="4">
        <f>+D24-E24+F24-G24</f>
        <v>100107.99</v>
      </c>
      <c r="I24" s="4">
        <f t="shared" si="3"/>
        <v>169107.99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ref="H25:H85" si="5">+D25-E25+F25-G25</f>
        <v>0</v>
      </c>
      <c r="I25" s="4">
        <f t="shared" si="3"/>
        <v>0</v>
      </c>
    </row>
    <row r="26" spans="2:9" x14ac:dyDescent="0.2">
      <c r="B26" s="16" t="s">
        <v>51</v>
      </c>
      <c r="C26" s="4">
        <v>30906</v>
      </c>
      <c r="D26" s="4">
        <v>100500</v>
      </c>
      <c r="E26" s="4">
        <v>0</v>
      </c>
      <c r="F26" s="4">
        <v>0</v>
      </c>
      <c r="G26" s="4">
        <v>0</v>
      </c>
      <c r="H26" s="4">
        <f t="shared" si="5"/>
        <v>100500</v>
      </c>
      <c r="I26" s="4">
        <f t="shared" si="3"/>
        <v>131406</v>
      </c>
    </row>
    <row r="27" spans="2:9" x14ac:dyDescent="0.2">
      <c r="B27" s="16" t="s">
        <v>52</v>
      </c>
      <c r="C27" s="4">
        <v>53000</v>
      </c>
      <c r="D27" s="4">
        <v>0</v>
      </c>
      <c r="E27" s="4">
        <v>0</v>
      </c>
      <c r="F27" s="4">
        <v>0</v>
      </c>
      <c r="G27" s="4">
        <v>0</v>
      </c>
      <c r="H27" s="4">
        <f t="shared" si="5"/>
        <v>0</v>
      </c>
      <c r="I27" s="4">
        <f t="shared" si="3"/>
        <v>53000</v>
      </c>
    </row>
    <row r="28" spans="2:9" x14ac:dyDescent="0.2">
      <c r="B28" s="16" t="s">
        <v>53</v>
      </c>
      <c r="C28" s="4">
        <v>381600</v>
      </c>
      <c r="D28" s="4">
        <v>0</v>
      </c>
      <c r="E28" s="4">
        <v>6000</v>
      </c>
      <c r="F28" s="4">
        <v>0</v>
      </c>
      <c r="G28" s="4">
        <v>0</v>
      </c>
      <c r="H28" s="4">
        <f t="shared" si="5"/>
        <v>-6000</v>
      </c>
      <c r="I28" s="4">
        <f t="shared" si="3"/>
        <v>375600</v>
      </c>
    </row>
    <row r="29" spans="2:9" x14ac:dyDescent="0.2">
      <c r="B29" s="16" t="s">
        <v>54</v>
      </c>
      <c r="C29" s="4">
        <v>47415.93</v>
      </c>
      <c r="D29" s="4">
        <v>8416.7999999999993</v>
      </c>
      <c r="E29" s="4">
        <v>0</v>
      </c>
      <c r="F29" s="4">
        <v>0</v>
      </c>
      <c r="G29" s="4">
        <v>0</v>
      </c>
      <c r="H29" s="4">
        <f t="shared" si="5"/>
        <v>8416.7999999999993</v>
      </c>
      <c r="I29" s="4">
        <f t="shared" si="3"/>
        <v>55832.729999999996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5"/>
        <v>0</v>
      </c>
      <c r="I30" s="4">
        <f t="shared" si="3"/>
        <v>0</v>
      </c>
    </row>
    <row r="31" spans="2:9" x14ac:dyDescent="0.2">
      <c r="B31" s="16" t="s">
        <v>56</v>
      </c>
      <c r="C31" s="4">
        <v>177934.5</v>
      </c>
      <c r="D31" s="4">
        <v>57646</v>
      </c>
      <c r="E31" s="4">
        <v>0</v>
      </c>
      <c r="F31" s="4">
        <v>0</v>
      </c>
      <c r="G31" s="4">
        <v>0</v>
      </c>
      <c r="H31" s="4">
        <f t="shared" si="5"/>
        <v>57646</v>
      </c>
      <c r="I31" s="4">
        <f t="shared" si="3"/>
        <v>235580.5</v>
      </c>
    </row>
    <row r="32" spans="2:9" x14ac:dyDescent="0.2">
      <c r="B32" s="17" t="s">
        <v>57</v>
      </c>
      <c r="C32" s="3">
        <f>SUM(C33:C41)</f>
        <v>2072691.58</v>
      </c>
      <c r="D32" s="3">
        <f t="shared" ref="D32:I32" si="6">SUM(D33:D41)</f>
        <v>464034.58</v>
      </c>
      <c r="E32" s="3">
        <f t="shared" si="6"/>
        <v>0</v>
      </c>
      <c r="F32" s="3">
        <f t="shared" si="6"/>
        <v>0</v>
      </c>
      <c r="G32" s="3">
        <f t="shared" si="6"/>
        <v>0</v>
      </c>
      <c r="H32" s="3">
        <f t="shared" si="6"/>
        <v>464034.58</v>
      </c>
      <c r="I32" s="3">
        <f t="shared" si="6"/>
        <v>2536726.16</v>
      </c>
    </row>
    <row r="33" spans="2:9" x14ac:dyDescent="0.2">
      <c r="B33" s="16" t="s">
        <v>58</v>
      </c>
      <c r="C33" s="4">
        <v>266520</v>
      </c>
      <c r="D33" s="4">
        <v>0</v>
      </c>
      <c r="E33" s="4">
        <v>0</v>
      </c>
      <c r="F33" s="4">
        <v>0</v>
      </c>
      <c r="G33" s="4">
        <v>0</v>
      </c>
      <c r="H33" s="4">
        <f t="shared" si="5"/>
        <v>0</v>
      </c>
      <c r="I33" s="4">
        <f t="shared" si="3"/>
        <v>266520</v>
      </c>
    </row>
    <row r="34" spans="2:9" x14ac:dyDescent="0.2">
      <c r="B34" s="16" t="s">
        <v>59</v>
      </c>
      <c r="C34" s="4">
        <v>30900</v>
      </c>
      <c r="D34" s="4">
        <v>0</v>
      </c>
      <c r="E34" s="4">
        <v>0</v>
      </c>
      <c r="F34" s="4">
        <v>0</v>
      </c>
      <c r="G34" s="4">
        <v>0</v>
      </c>
      <c r="H34" s="4">
        <f t="shared" si="5"/>
        <v>0</v>
      </c>
      <c r="I34" s="4">
        <f t="shared" si="3"/>
        <v>30900</v>
      </c>
    </row>
    <row r="35" spans="2:9" x14ac:dyDescent="0.2">
      <c r="B35" s="16" t="s">
        <v>60</v>
      </c>
      <c r="C35" s="4">
        <v>6500</v>
      </c>
      <c r="D35" s="4">
        <v>0</v>
      </c>
      <c r="E35" s="4">
        <v>0</v>
      </c>
      <c r="F35" s="4">
        <v>0</v>
      </c>
      <c r="G35" s="4">
        <v>0</v>
      </c>
      <c r="H35" s="4">
        <f t="shared" si="5"/>
        <v>0</v>
      </c>
      <c r="I35" s="4">
        <f t="shared" si="3"/>
        <v>6500</v>
      </c>
    </row>
    <row r="36" spans="2:9" x14ac:dyDescent="0.2">
      <c r="B36" s="16" t="s">
        <v>61</v>
      </c>
      <c r="C36" s="4">
        <v>181393.08</v>
      </c>
      <c r="D36" s="4">
        <v>29710.95</v>
      </c>
      <c r="E36" s="4">
        <v>0</v>
      </c>
      <c r="F36" s="4">
        <v>0</v>
      </c>
      <c r="G36" s="4">
        <v>0</v>
      </c>
      <c r="H36" s="4">
        <f t="shared" si="5"/>
        <v>29710.95</v>
      </c>
      <c r="I36" s="4">
        <f t="shared" si="3"/>
        <v>211104.03</v>
      </c>
    </row>
    <row r="37" spans="2:9" x14ac:dyDescent="0.2">
      <c r="B37" s="16" t="s">
        <v>62</v>
      </c>
      <c r="C37" s="4">
        <v>422100</v>
      </c>
      <c r="D37" s="4">
        <v>119323.63</v>
      </c>
      <c r="E37" s="4">
        <v>0</v>
      </c>
      <c r="F37" s="4">
        <v>0</v>
      </c>
      <c r="G37" s="4">
        <v>0</v>
      </c>
      <c r="H37" s="4">
        <f t="shared" si="5"/>
        <v>119323.63</v>
      </c>
      <c r="I37" s="4">
        <f t="shared" si="3"/>
        <v>541423.63</v>
      </c>
    </row>
    <row r="38" spans="2:9" x14ac:dyDescent="0.2">
      <c r="B38" s="16" t="s">
        <v>63</v>
      </c>
      <c r="C38" s="4">
        <v>29355</v>
      </c>
      <c r="D38" s="4">
        <v>0</v>
      </c>
      <c r="E38" s="4">
        <v>0</v>
      </c>
      <c r="F38" s="4">
        <v>0</v>
      </c>
      <c r="G38" s="4">
        <v>0</v>
      </c>
      <c r="H38" s="4">
        <f t="shared" si="5"/>
        <v>0</v>
      </c>
      <c r="I38" s="4">
        <f t="shared" si="3"/>
        <v>29355</v>
      </c>
    </row>
    <row r="39" spans="2:9" x14ac:dyDescent="0.2">
      <c r="B39" s="16" t="s">
        <v>64</v>
      </c>
      <c r="C39" s="4">
        <v>7450</v>
      </c>
      <c r="D39" s="4">
        <v>0</v>
      </c>
      <c r="E39" s="4">
        <v>0</v>
      </c>
      <c r="F39" s="4">
        <v>0</v>
      </c>
      <c r="G39" s="4">
        <v>0</v>
      </c>
      <c r="H39" s="4">
        <f t="shared" si="5"/>
        <v>0</v>
      </c>
      <c r="I39" s="4">
        <f t="shared" si="3"/>
        <v>7450</v>
      </c>
    </row>
    <row r="40" spans="2:9" x14ac:dyDescent="0.2">
      <c r="B40" s="16" t="s">
        <v>65</v>
      </c>
      <c r="C40" s="4">
        <v>832472.29</v>
      </c>
      <c r="D40" s="4">
        <v>315000</v>
      </c>
      <c r="E40" s="4">
        <v>0</v>
      </c>
      <c r="F40" s="4">
        <v>0</v>
      </c>
      <c r="G40" s="4">
        <v>0</v>
      </c>
      <c r="H40" s="4">
        <f t="shared" si="5"/>
        <v>315000</v>
      </c>
      <c r="I40" s="4">
        <f t="shared" si="3"/>
        <v>1147472.29</v>
      </c>
    </row>
    <row r="41" spans="2:9" x14ac:dyDescent="0.2">
      <c r="B41" s="16" t="s">
        <v>66</v>
      </c>
      <c r="C41" s="4">
        <v>296001.21000000002</v>
      </c>
      <c r="D41" s="4">
        <v>0</v>
      </c>
      <c r="E41" s="4">
        <v>0</v>
      </c>
      <c r="F41" s="4">
        <v>0</v>
      </c>
      <c r="G41" s="4">
        <v>0</v>
      </c>
      <c r="H41" s="4">
        <f t="shared" si="5"/>
        <v>0</v>
      </c>
      <c r="I41" s="4">
        <f t="shared" si="3"/>
        <v>296001.21000000002</v>
      </c>
    </row>
    <row r="42" spans="2:9" x14ac:dyDescent="0.2">
      <c r="B42" s="17" t="s">
        <v>67</v>
      </c>
      <c r="C42" s="3">
        <f>SUM(C43:C51)</f>
        <v>140000</v>
      </c>
      <c r="D42" s="3">
        <f t="shared" ref="D42:I42" si="7">SUM(D43:D51)</f>
        <v>20000</v>
      </c>
      <c r="E42" s="3">
        <f t="shared" si="7"/>
        <v>0</v>
      </c>
      <c r="F42" s="3">
        <f t="shared" si="7"/>
        <v>0</v>
      </c>
      <c r="G42" s="3">
        <f t="shared" si="7"/>
        <v>0</v>
      </c>
      <c r="H42" s="3">
        <f t="shared" si="7"/>
        <v>20000</v>
      </c>
      <c r="I42" s="3">
        <f t="shared" si="7"/>
        <v>160000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si="5"/>
        <v>0</v>
      </c>
      <c r="I43" s="4">
        <f t="shared" si="3"/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f t="shared" si="5"/>
        <v>0</v>
      </c>
      <c r="I44" s="4">
        <f t="shared" si="3"/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5"/>
        <v>0</v>
      </c>
      <c r="I45" s="4">
        <f t="shared" si="3"/>
        <v>0</v>
      </c>
    </row>
    <row r="46" spans="2:9" x14ac:dyDescent="0.2">
      <c r="B46" s="16" t="s">
        <v>71</v>
      </c>
      <c r="C46" s="4">
        <v>140000</v>
      </c>
      <c r="D46" s="4">
        <v>20000</v>
      </c>
      <c r="E46" s="4">
        <v>0</v>
      </c>
      <c r="F46" s="4">
        <v>0</v>
      </c>
      <c r="G46" s="4">
        <v>0</v>
      </c>
      <c r="H46" s="4">
        <f t="shared" si="5"/>
        <v>20000</v>
      </c>
      <c r="I46" s="4">
        <f t="shared" si="3"/>
        <v>160000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5"/>
        <v>0</v>
      </c>
      <c r="I47" s="4">
        <f t="shared" si="3"/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5"/>
        <v>0</v>
      </c>
      <c r="I48" s="4">
        <f t="shared" si="3"/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5"/>
        <v>0</v>
      </c>
      <c r="I49" s="4">
        <f t="shared" si="3"/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f t="shared" si="5"/>
        <v>0</v>
      </c>
      <c r="I50" s="4">
        <f t="shared" si="3"/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5"/>
        <v>0</v>
      </c>
      <c r="I51" s="4">
        <f t="shared" si="3"/>
        <v>0</v>
      </c>
    </row>
    <row r="52" spans="2:9" x14ac:dyDescent="0.2">
      <c r="B52" s="17" t="s">
        <v>77</v>
      </c>
      <c r="C52" s="3">
        <f>SUM(C53:C61)</f>
        <v>82500</v>
      </c>
      <c r="D52" s="3">
        <f t="shared" ref="D52:I52" si="8">SUM(D53:D61)</f>
        <v>1254151.01</v>
      </c>
      <c r="E52" s="3">
        <f t="shared" si="8"/>
        <v>0</v>
      </c>
      <c r="F52" s="3">
        <f t="shared" si="8"/>
        <v>0</v>
      </c>
      <c r="G52" s="3">
        <f t="shared" si="8"/>
        <v>0</v>
      </c>
      <c r="H52" s="3">
        <f t="shared" si="8"/>
        <v>1254151.01</v>
      </c>
      <c r="I52" s="3">
        <f t="shared" si="8"/>
        <v>1336651.01</v>
      </c>
    </row>
    <row r="53" spans="2:9" x14ac:dyDescent="0.2">
      <c r="B53" s="16" t="s">
        <v>78</v>
      </c>
      <c r="C53" s="4">
        <v>32500</v>
      </c>
      <c r="D53" s="4">
        <v>30551.01</v>
      </c>
      <c r="E53" s="4">
        <v>0</v>
      </c>
      <c r="F53" s="4">
        <v>0</v>
      </c>
      <c r="G53" s="4">
        <v>0</v>
      </c>
      <c r="H53" s="4">
        <f t="shared" si="5"/>
        <v>30551.01</v>
      </c>
      <c r="I53" s="4">
        <f t="shared" si="3"/>
        <v>63051.009999999995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f t="shared" si="5"/>
        <v>0</v>
      </c>
      <c r="I54" s="4">
        <f t="shared" si="3"/>
        <v>0</v>
      </c>
    </row>
    <row r="55" spans="2:9" x14ac:dyDescent="0.2">
      <c r="B55" s="16" t="s">
        <v>80</v>
      </c>
      <c r="C55" s="4">
        <v>50000</v>
      </c>
      <c r="D55" s="4">
        <v>0</v>
      </c>
      <c r="E55" s="4">
        <v>0</v>
      </c>
      <c r="F55" s="4">
        <v>0</v>
      </c>
      <c r="G55" s="4">
        <v>0</v>
      </c>
      <c r="H55" s="4">
        <f t="shared" si="5"/>
        <v>0</v>
      </c>
      <c r="I55" s="4">
        <f t="shared" si="3"/>
        <v>50000</v>
      </c>
    </row>
    <row r="56" spans="2:9" x14ac:dyDescent="0.2">
      <c r="B56" s="16" t="s">
        <v>81</v>
      </c>
      <c r="C56" s="4">
        <v>0</v>
      </c>
      <c r="D56" s="4">
        <v>1211600</v>
      </c>
      <c r="E56" s="4">
        <v>0</v>
      </c>
      <c r="F56" s="4">
        <v>0</v>
      </c>
      <c r="G56" s="4">
        <v>0</v>
      </c>
      <c r="H56" s="4">
        <f t="shared" si="5"/>
        <v>1211600</v>
      </c>
      <c r="I56" s="4">
        <f t="shared" si="3"/>
        <v>1211600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5"/>
        <v>0</v>
      </c>
      <c r="I57" s="4">
        <f t="shared" si="3"/>
        <v>0</v>
      </c>
    </row>
    <row r="58" spans="2:9" x14ac:dyDescent="0.2">
      <c r="B58" s="16" t="s">
        <v>83</v>
      </c>
      <c r="C58" s="4">
        <v>0</v>
      </c>
      <c r="D58" s="4">
        <v>12000</v>
      </c>
      <c r="E58" s="4">
        <v>0</v>
      </c>
      <c r="F58" s="4">
        <v>0</v>
      </c>
      <c r="G58" s="4">
        <v>0</v>
      </c>
      <c r="H58" s="4">
        <f t="shared" si="5"/>
        <v>12000</v>
      </c>
      <c r="I58" s="4">
        <f t="shared" si="3"/>
        <v>12000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f t="shared" si="5"/>
        <v>0</v>
      </c>
      <c r="I59" s="4">
        <f t="shared" si="3"/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f t="shared" si="5"/>
        <v>0</v>
      </c>
      <c r="I60" s="4">
        <f t="shared" si="3"/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f t="shared" si="5"/>
        <v>0</v>
      </c>
      <c r="I61" s="4">
        <f t="shared" si="3"/>
        <v>0</v>
      </c>
    </row>
    <row r="62" spans="2:9" x14ac:dyDescent="0.2">
      <c r="B62" s="17" t="s">
        <v>87</v>
      </c>
      <c r="C62" s="3">
        <f>SUM(C63:C65)</f>
        <v>0</v>
      </c>
      <c r="D62" s="3">
        <f t="shared" ref="D62:I62" si="9">SUM(D63:D65)</f>
        <v>0</v>
      </c>
      <c r="E62" s="3">
        <f t="shared" si="9"/>
        <v>0</v>
      </c>
      <c r="F62" s="3">
        <f t="shared" si="9"/>
        <v>0</v>
      </c>
      <c r="G62" s="3">
        <f t="shared" si="9"/>
        <v>0</v>
      </c>
      <c r="H62" s="3">
        <f t="shared" si="9"/>
        <v>0</v>
      </c>
      <c r="I62" s="3">
        <f t="shared" si="9"/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f t="shared" si="5"/>
        <v>0</v>
      </c>
      <c r="I63" s="4">
        <f t="shared" si="3"/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f t="shared" si="5"/>
        <v>0</v>
      </c>
      <c r="I64" s="4">
        <f t="shared" si="3"/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f t="shared" si="5"/>
        <v>0</v>
      </c>
      <c r="I65" s="4">
        <f t="shared" si="3"/>
        <v>0</v>
      </c>
    </row>
    <row r="66" spans="2:9" x14ac:dyDescent="0.2">
      <c r="B66" s="17" t="s">
        <v>91</v>
      </c>
      <c r="C66" s="3">
        <f>SUM(C67:C73)</f>
        <v>0</v>
      </c>
      <c r="D66" s="3">
        <f t="shared" ref="D66:I66" si="10">SUM(D67:D73)</f>
        <v>0</v>
      </c>
      <c r="E66" s="3">
        <f t="shared" si="10"/>
        <v>0</v>
      </c>
      <c r="F66" s="3">
        <f t="shared" si="10"/>
        <v>0</v>
      </c>
      <c r="G66" s="3">
        <f t="shared" si="10"/>
        <v>0</v>
      </c>
      <c r="H66" s="3">
        <f t="shared" si="10"/>
        <v>0</v>
      </c>
      <c r="I66" s="3">
        <f t="shared" si="10"/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f t="shared" si="5"/>
        <v>0</v>
      </c>
      <c r="I67" s="4">
        <f t="shared" si="3"/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f t="shared" si="5"/>
        <v>0</v>
      </c>
      <c r="I68" s="4">
        <f t="shared" si="3"/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f t="shared" si="5"/>
        <v>0</v>
      </c>
      <c r="I69" s="4">
        <f t="shared" si="3"/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f t="shared" si="5"/>
        <v>0</v>
      </c>
      <c r="I70" s="4">
        <f t="shared" si="3"/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f t="shared" si="5"/>
        <v>0</v>
      </c>
      <c r="I71" s="4">
        <f t="shared" si="3"/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f t="shared" si="5"/>
        <v>0</v>
      </c>
      <c r="I72" s="4">
        <f t="shared" si="3"/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f t="shared" si="5"/>
        <v>0</v>
      </c>
      <c r="I73" s="4">
        <f t="shared" si="3"/>
        <v>0</v>
      </c>
    </row>
    <row r="74" spans="2:9" x14ac:dyDescent="0.2">
      <c r="B74" s="17" t="s">
        <v>99</v>
      </c>
      <c r="C74" s="3">
        <f>SUM(C75:C77)</f>
        <v>0</v>
      </c>
      <c r="D74" s="3">
        <f t="shared" ref="D74:I74" si="11">SUM(D75:D77)</f>
        <v>0</v>
      </c>
      <c r="E74" s="3">
        <f t="shared" si="11"/>
        <v>0</v>
      </c>
      <c r="F74" s="3">
        <f t="shared" si="11"/>
        <v>0</v>
      </c>
      <c r="G74" s="3">
        <f t="shared" si="11"/>
        <v>0</v>
      </c>
      <c r="H74" s="3">
        <f t="shared" si="11"/>
        <v>0</v>
      </c>
      <c r="I74" s="3">
        <f t="shared" si="11"/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f t="shared" si="5"/>
        <v>0</v>
      </c>
      <c r="I75" s="4">
        <f t="shared" si="3"/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f t="shared" si="5"/>
        <v>0</v>
      </c>
      <c r="I76" s="4">
        <f t="shared" si="3"/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f t="shared" si="5"/>
        <v>0</v>
      </c>
      <c r="I77" s="4">
        <f t="shared" si="3"/>
        <v>0</v>
      </c>
    </row>
    <row r="78" spans="2:9" x14ac:dyDescent="0.2">
      <c r="B78" s="17" t="s">
        <v>103</v>
      </c>
      <c r="C78" s="3">
        <f>SUM(C79:C85)</f>
        <v>0</v>
      </c>
      <c r="D78" s="3">
        <f t="shared" ref="D78:I78" si="12">SUM(D79:D85)</f>
        <v>0</v>
      </c>
      <c r="E78" s="3">
        <f t="shared" si="12"/>
        <v>0</v>
      </c>
      <c r="F78" s="3">
        <f t="shared" si="12"/>
        <v>0</v>
      </c>
      <c r="G78" s="3">
        <f t="shared" si="12"/>
        <v>0</v>
      </c>
      <c r="H78" s="3">
        <f t="shared" si="12"/>
        <v>0</v>
      </c>
      <c r="I78" s="3">
        <f t="shared" si="12"/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f t="shared" si="5"/>
        <v>0</v>
      </c>
      <c r="I79" s="4">
        <f t="shared" si="3"/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f t="shared" si="5"/>
        <v>0</v>
      </c>
      <c r="I80" s="4">
        <f t="shared" ref="I80:I85" si="13">+C80+H80</f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f t="shared" si="5"/>
        <v>0</v>
      </c>
      <c r="I81" s="4">
        <f t="shared" si="13"/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f t="shared" si="5"/>
        <v>0</v>
      </c>
      <c r="I82" s="4">
        <f t="shared" si="13"/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f t="shared" si="5"/>
        <v>0</v>
      </c>
      <c r="I83" s="4">
        <f t="shared" si="13"/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f t="shared" si="5"/>
        <v>0</v>
      </c>
      <c r="I84" s="4">
        <f t="shared" si="13"/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f t="shared" si="5"/>
        <v>0</v>
      </c>
      <c r="I85" s="4">
        <f t="shared" si="13"/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f>+C88+C96+C106+C116+C126+C136+C140+C148+C152</f>
        <v>0</v>
      </c>
      <c r="D87" s="3">
        <f t="shared" ref="D87:I87" si="14">+D88+D96+D106+D116+D126+D136+D140+D148+D152</f>
        <v>0</v>
      </c>
      <c r="E87" s="3">
        <f t="shared" si="14"/>
        <v>0</v>
      </c>
      <c r="F87" s="3">
        <f t="shared" si="14"/>
        <v>0</v>
      </c>
      <c r="G87" s="3">
        <f t="shared" si="14"/>
        <v>0</v>
      </c>
      <c r="H87" s="3">
        <f t="shared" si="14"/>
        <v>0</v>
      </c>
      <c r="I87" s="3">
        <f t="shared" si="14"/>
        <v>0</v>
      </c>
    </row>
    <row r="88" spans="2:9" x14ac:dyDescent="0.2">
      <c r="B88" s="17" t="s">
        <v>39</v>
      </c>
      <c r="C88" s="3">
        <f>SUM(C89:C95)</f>
        <v>0</v>
      </c>
      <c r="D88" s="3">
        <f t="shared" ref="D88:I88" si="15">SUM(D89:D95)</f>
        <v>0</v>
      </c>
      <c r="E88" s="3">
        <f t="shared" si="15"/>
        <v>0</v>
      </c>
      <c r="F88" s="3">
        <f t="shared" si="15"/>
        <v>0</v>
      </c>
      <c r="G88" s="3">
        <f t="shared" si="15"/>
        <v>0</v>
      </c>
      <c r="H88" s="3">
        <f t="shared" si="15"/>
        <v>0</v>
      </c>
      <c r="I88" s="3">
        <f t="shared" si="15"/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f t="shared" ref="H89:H153" si="16">+D89-E89+F89-G89</f>
        <v>0</v>
      </c>
      <c r="I89" s="4">
        <f t="shared" ref="I89:I153" si="17">+C89+H89</f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f t="shared" si="16"/>
        <v>0</v>
      </c>
      <c r="I90" s="4">
        <f t="shared" si="17"/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f t="shared" si="16"/>
        <v>0</v>
      </c>
      <c r="I91" s="4">
        <f t="shared" si="17"/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f t="shared" si="16"/>
        <v>0</v>
      </c>
      <c r="I92" s="4">
        <f t="shared" si="17"/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f t="shared" si="16"/>
        <v>0</v>
      </c>
      <c r="I93" s="4">
        <f t="shared" si="17"/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f t="shared" si="16"/>
        <v>0</v>
      </c>
      <c r="I94" s="4">
        <f t="shared" si="17"/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f t="shared" si="16"/>
        <v>0</v>
      </c>
      <c r="I95" s="4">
        <f t="shared" si="17"/>
        <v>0</v>
      </c>
    </row>
    <row r="96" spans="2:9" x14ac:dyDescent="0.2">
      <c r="B96" s="17" t="s">
        <v>47</v>
      </c>
      <c r="C96" s="3">
        <f>SUM(C97:C105)</f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f t="shared" si="16"/>
        <v>0</v>
      </c>
      <c r="I97" s="4">
        <f t="shared" si="17"/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f t="shared" si="16"/>
        <v>0</v>
      </c>
      <c r="I98" s="4">
        <f t="shared" si="17"/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f t="shared" si="16"/>
        <v>0</v>
      </c>
      <c r="I99" s="4">
        <f t="shared" si="17"/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f t="shared" si="16"/>
        <v>0</v>
      </c>
      <c r="I100" s="4">
        <f t="shared" si="17"/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f t="shared" si="16"/>
        <v>0</v>
      </c>
      <c r="I101" s="4">
        <f t="shared" si="17"/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f t="shared" si="16"/>
        <v>0</v>
      </c>
      <c r="I102" s="4">
        <f t="shared" si="17"/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f t="shared" si="16"/>
        <v>0</v>
      </c>
      <c r="I103" s="4">
        <f t="shared" si="17"/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f t="shared" si="16"/>
        <v>0</v>
      </c>
      <c r="I104" s="4">
        <f t="shared" si="17"/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f t="shared" si="16"/>
        <v>0</v>
      </c>
      <c r="I105" s="4">
        <f t="shared" si="17"/>
        <v>0</v>
      </c>
    </row>
    <row r="106" spans="2:9" x14ac:dyDescent="0.2">
      <c r="B106" s="17" t="s">
        <v>57</v>
      </c>
      <c r="C106" s="3">
        <f>SUM(C107:C115)</f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f t="shared" si="16"/>
        <v>0</v>
      </c>
      <c r="I107" s="4">
        <f t="shared" si="17"/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f t="shared" si="16"/>
        <v>0</v>
      </c>
      <c r="I108" s="4">
        <f t="shared" si="17"/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f t="shared" si="16"/>
        <v>0</v>
      </c>
      <c r="I109" s="4">
        <f t="shared" si="17"/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f t="shared" si="16"/>
        <v>0</v>
      </c>
      <c r="I110" s="4">
        <f t="shared" si="17"/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f t="shared" si="16"/>
        <v>0</v>
      </c>
      <c r="I111" s="4">
        <f t="shared" si="17"/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f t="shared" si="16"/>
        <v>0</v>
      </c>
      <c r="I112" s="4">
        <f t="shared" si="17"/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f t="shared" si="16"/>
        <v>0</v>
      </c>
      <c r="I113" s="4">
        <f t="shared" si="17"/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f t="shared" si="16"/>
        <v>0</v>
      </c>
      <c r="I114" s="4">
        <f t="shared" si="17"/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f t="shared" si="16"/>
        <v>0</v>
      </c>
      <c r="I115" s="4">
        <f t="shared" si="17"/>
        <v>0</v>
      </c>
    </row>
    <row r="116" spans="2:9" x14ac:dyDescent="0.2">
      <c r="B116" s="17" t="s">
        <v>67</v>
      </c>
      <c r="C116" s="3">
        <f>SUM(C117:C125)</f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f t="shared" si="16"/>
        <v>0</v>
      </c>
      <c r="I117" s="4">
        <f t="shared" si="17"/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f t="shared" si="16"/>
        <v>0</v>
      </c>
      <c r="I118" s="4">
        <f t="shared" si="17"/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f t="shared" si="16"/>
        <v>0</v>
      </c>
      <c r="I119" s="4">
        <f t="shared" si="17"/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f t="shared" si="16"/>
        <v>0</v>
      </c>
      <c r="I120" s="4">
        <f t="shared" si="17"/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f t="shared" si="16"/>
        <v>0</v>
      </c>
      <c r="I121" s="4">
        <f t="shared" si="17"/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f t="shared" si="16"/>
        <v>0</v>
      </c>
      <c r="I122" s="4">
        <f t="shared" si="17"/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f t="shared" si="16"/>
        <v>0</v>
      </c>
      <c r="I123" s="4">
        <f t="shared" si="17"/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f t="shared" si="16"/>
        <v>0</v>
      </c>
      <c r="I124" s="4">
        <f t="shared" si="17"/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f t="shared" si="16"/>
        <v>0</v>
      </c>
      <c r="I125" s="4">
        <f t="shared" si="17"/>
        <v>0</v>
      </c>
    </row>
    <row r="126" spans="2:9" x14ac:dyDescent="0.2">
      <c r="B126" s="17" t="s">
        <v>77</v>
      </c>
      <c r="C126" s="3">
        <f>SUM(C127:C135)</f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f t="shared" si="16"/>
        <v>0</v>
      </c>
      <c r="I127" s="4">
        <f t="shared" si="17"/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f t="shared" si="16"/>
        <v>0</v>
      </c>
      <c r="I128" s="4">
        <f t="shared" si="17"/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f t="shared" si="16"/>
        <v>0</v>
      </c>
      <c r="I129" s="4">
        <f t="shared" si="17"/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f t="shared" si="16"/>
        <v>0</v>
      </c>
      <c r="I130" s="4">
        <f t="shared" si="17"/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f t="shared" si="16"/>
        <v>0</v>
      </c>
      <c r="I131" s="4">
        <f t="shared" si="17"/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f t="shared" si="16"/>
        <v>0</v>
      </c>
      <c r="I132" s="4">
        <f t="shared" si="17"/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f t="shared" si="16"/>
        <v>0</v>
      </c>
      <c r="I133" s="4">
        <f t="shared" si="17"/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f t="shared" si="16"/>
        <v>0</v>
      </c>
      <c r="I134" s="4">
        <f t="shared" si="17"/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f t="shared" si="16"/>
        <v>0</v>
      </c>
      <c r="I135" s="4">
        <f t="shared" si="17"/>
        <v>0</v>
      </c>
    </row>
    <row r="136" spans="2:9" x14ac:dyDescent="0.2">
      <c r="B136" s="17" t="s">
        <v>87</v>
      </c>
      <c r="C136" s="3">
        <f>SUM(C137:C139)</f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f t="shared" si="16"/>
        <v>0</v>
      </c>
      <c r="I137" s="4">
        <f t="shared" si="17"/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f t="shared" si="16"/>
        <v>0</v>
      </c>
      <c r="I138" s="4">
        <f t="shared" si="17"/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f t="shared" si="16"/>
        <v>0</v>
      </c>
      <c r="I139" s="4">
        <f t="shared" si="17"/>
        <v>0</v>
      </c>
    </row>
    <row r="140" spans="2:9" x14ac:dyDescent="0.2">
      <c r="B140" s="17" t="s">
        <v>91</v>
      </c>
      <c r="C140" s="3">
        <f>SUM(C141:C147)</f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f t="shared" si="16"/>
        <v>0</v>
      </c>
      <c r="I141" s="4">
        <f t="shared" si="17"/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f t="shared" si="16"/>
        <v>0</v>
      </c>
      <c r="I142" s="4">
        <f t="shared" si="17"/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f t="shared" si="16"/>
        <v>0</v>
      </c>
      <c r="I143" s="4">
        <f t="shared" si="17"/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f t="shared" si="16"/>
        <v>0</v>
      </c>
      <c r="I144" s="4">
        <f t="shared" si="17"/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f t="shared" si="16"/>
        <v>0</v>
      </c>
      <c r="I145" s="4">
        <f t="shared" si="17"/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f t="shared" si="16"/>
        <v>0</v>
      </c>
      <c r="I146" s="4">
        <f t="shared" si="17"/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f t="shared" si="16"/>
        <v>0</v>
      </c>
      <c r="I147" s="4">
        <f t="shared" si="17"/>
        <v>0</v>
      </c>
    </row>
    <row r="148" spans="2:9" x14ac:dyDescent="0.2">
      <c r="B148" s="17" t="s">
        <v>99</v>
      </c>
      <c r="C148" s="3">
        <f>SUM(C149:C151)</f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f t="shared" si="16"/>
        <v>0</v>
      </c>
      <c r="I149" s="4">
        <f t="shared" si="17"/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f t="shared" si="16"/>
        <v>0</v>
      </c>
      <c r="I150" s="4">
        <f t="shared" si="17"/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f t="shared" si="16"/>
        <v>0</v>
      </c>
      <c r="I151" s="4">
        <f t="shared" si="17"/>
        <v>0</v>
      </c>
    </row>
    <row r="152" spans="2:9" x14ac:dyDescent="0.2">
      <c r="B152" s="17" t="s">
        <v>103</v>
      </c>
      <c r="C152" s="3">
        <f>SUM(C153:C159)</f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f t="shared" si="16"/>
        <v>0</v>
      </c>
      <c r="I153" s="4">
        <f t="shared" si="17"/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f t="shared" ref="H154:H159" si="18">+D154-E154+F154-G154</f>
        <v>0</v>
      </c>
      <c r="I154" s="4">
        <f t="shared" ref="I154:I159" si="19">+C154+H154</f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f t="shared" si="18"/>
        <v>0</v>
      </c>
      <c r="I155" s="4">
        <f t="shared" si="19"/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f t="shared" si="18"/>
        <v>0</v>
      </c>
      <c r="I156" s="4">
        <f t="shared" si="19"/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f t="shared" si="18"/>
        <v>0</v>
      </c>
      <c r="I157" s="4">
        <f t="shared" si="19"/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f t="shared" si="18"/>
        <v>0</v>
      </c>
      <c r="I158" s="4">
        <f t="shared" si="19"/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f t="shared" si="18"/>
        <v>0</v>
      </c>
      <c r="I159" s="4">
        <f t="shared" si="19"/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f>+C13+C87</f>
        <v>14436885.999999998</v>
      </c>
      <c r="D161" s="6">
        <f t="shared" ref="D161:I161" si="20">+D13+D87</f>
        <v>3210059.67</v>
      </c>
      <c r="E161" s="6">
        <f t="shared" si="20"/>
        <v>6000</v>
      </c>
      <c r="F161" s="6">
        <f t="shared" si="20"/>
        <v>0</v>
      </c>
      <c r="G161" s="6">
        <f t="shared" si="20"/>
        <v>0</v>
      </c>
      <c r="H161" s="6">
        <f t="shared" si="20"/>
        <v>3204059.67</v>
      </c>
      <c r="I161" s="6">
        <f t="shared" si="20"/>
        <v>17640945.670000002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13:I13 C87:I87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5"/>
  <sheetViews>
    <sheetView showGridLines="0" workbookViewId="0">
      <selection activeCell="C35" sqref="C3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6" ht="12" thickBot="1" x14ac:dyDescent="0.25">
      <c r="C5" s="43" t="s">
        <v>113</v>
      </c>
    </row>
    <row r="6" spans="1:6" x14ac:dyDescent="0.2">
      <c r="B6" s="82" t="str">
        <f>B1</f>
        <v>Sistema para el Desarrollo Integral de la Familia del Municipio de Acámbaro, Gto.</v>
      </c>
      <c r="C6" s="83"/>
      <c r="D6" s="83"/>
      <c r="E6" s="83"/>
      <c r="F6" s="84"/>
    </row>
    <row r="7" spans="1:6" x14ac:dyDescent="0.2">
      <c r="B7" s="85" t="s">
        <v>114</v>
      </c>
      <c r="C7" s="86"/>
      <c r="D7" s="86"/>
      <c r="E7" s="86"/>
      <c r="F7" s="87"/>
    </row>
    <row r="8" spans="1:6" x14ac:dyDescent="0.2">
      <c r="B8" s="88" t="s">
        <v>151</v>
      </c>
      <c r="C8" s="89"/>
      <c r="D8" s="89"/>
      <c r="E8" s="89"/>
      <c r="F8" s="90"/>
    </row>
    <row r="9" spans="1:6" ht="22.5" x14ac:dyDescent="0.2">
      <c r="B9" s="80" t="s">
        <v>115</v>
      </c>
      <c r="C9" s="81" t="s">
        <v>116</v>
      </c>
      <c r="D9" s="67" t="s">
        <v>117</v>
      </c>
      <c r="E9" s="67" t="s">
        <v>118</v>
      </c>
      <c r="F9" s="68" t="s">
        <v>119</v>
      </c>
    </row>
    <row r="10" spans="1:6" x14ac:dyDescent="0.2">
      <c r="A10" s="42"/>
      <c r="B10" s="80"/>
      <c r="C10" s="81"/>
      <c r="D10" s="67" t="s">
        <v>120</v>
      </c>
      <c r="E10" s="67" t="s">
        <v>121</v>
      </c>
      <c r="F10" s="68" t="s">
        <v>122</v>
      </c>
    </row>
    <row r="11" spans="1:6" x14ac:dyDescent="0.2">
      <c r="B11" s="52"/>
      <c r="C11" s="53" t="s">
        <v>123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124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125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126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127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128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129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130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131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132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133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124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125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126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127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128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129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130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131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132</v>
      </c>
      <c r="D30" s="65">
        <v>0</v>
      </c>
      <c r="E30" s="65">
        <v>0</v>
      </c>
      <c r="F30" s="66">
        <v>0</v>
      </c>
    </row>
    <row r="31" spans="2:6" ht="12" thickBot="1" x14ac:dyDescent="0.25">
      <c r="B31" s="48"/>
      <c r="C31" s="49" t="s">
        <v>36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x14ac:dyDescent="0.2">
      <c r="C33" s="70" t="s">
        <v>134</v>
      </c>
    </row>
    <row r="34" spans="3:3" x14ac:dyDescent="0.2">
      <c r="C34" s="69" t="s">
        <v>135</v>
      </c>
    </row>
    <row r="35" spans="3:3" x14ac:dyDescent="0.2">
      <c r="C35" s="43" t="s">
        <v>152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8"/>
  <sheetViews>
    <sheetView showGridLines="0" workbookViewId="0">
      <selection activeCell="C18" sqref="C1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16</v>
      </c>
    </row>
    <row r="7" spans="1:6" x14ac:dyDescent="0.2">
      <c r="B7" s="1" t="s">
        <v>136</v>
      </c>
    </row>
    <row r="8" spans="1:6" x14ac:dyDescent="0.2">
      <c r="B8" s="45" t="s">
        <v>137</v>
      </c>
    </row>
    <row r="9" spans="1:6" x14ac:dyDescent="0.2">
      <c r="A9" s="42"/>
      <c r="B9" s="47" t="s">
        <v>138</v>
      </c>
    </row>
    <row r="10" spans="1:6" x14ac:dyDescent="0.2">
      <c r="B10" s="47" t="s">
        <v>139</v>
      </c>
    </row>
    <row r="13" spans="1:6" x14ac:dyDescent="0.2">
      <c r="C13" s="70" t="s">
        <v>140</v>
      </c>
    </row>
    <row r="14" spans="1:6" x14ac:dyDescent="0.2">
      <c r="C14" s="69" t="s">
        <v>141</v>
      </c>
    </row>
    <row r="18" spans="3:3" x14ac:dyDescent="0.2">
      <c r="C18" s="43" t="s">
        <v>153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8"/>
  <sheetViews>
    <sheetView showGridLines="0" workbookViewId="0">
      <selection activeCell="C17" sqref="C17:C1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18</v>
      </c>
    </row>
    <row r="7" spans="1:6" x14ac:dyDescent="0.2">
      <c r="B7" s="1" t="s">
        <v>136</v>
      </c>
    </row>
    <row r="8" spans="1:6" x14ac:dyDescent="0.2">
      <c r="B8" s="45" t="s">
        <v>142</v>
      </c>
    </row>
    <row r="9" spans="1:6" x14ac:dyDescent="0.2">
      <c r="A9" s="42"/>
      <c r="B9" s="46" t="s">
        <v>143</v>
      </c>
    </row>
    <row r="10" spans="1:6" x14ac:dyDescent="0.2">
      <c r="B10" s="46" t="s">
        <v>144</v>
      </c>
    </row>
    <row r="13" spans="1:6" x14ac:dyDescent="0.2">
      <c r="C13" s="70" t="s">
        <v>145</v>
      </c>
    </row>
    <row r="14" spans="1:6" x14ac:dyDescent="0.2">
      <c r="C14" s="69" t="s">
        <v>146</v>
      </c>
    </row>
    <row r="17" spans="3:3" x14ac:dyDescent="0.2">
      <c r="C17" s="43" t="s">
        <v>154</v>
      </c>
    </row>
    <row r="18" spans="3:3" x14ac:dyDescent="0.2">
      <c r="C18" s="43" t="s">
        <v>155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4"/>
  <sheetViews>
    <sheetView showGridLines="0" workbookViewId="0">
      <selection activeCell="F38" sqref="F3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Acámbaro, Gto.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Junio de 2026.</v>
      </c>
      <c r="C3" s="73"/>
      <c r="D3" s="73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20</v>
      </c>
    </row>
    <row r="7" spans="1:6" x14ac:dyDescent="0.2">
      <c r="B7" s="1" t="s">
        <v>136</v>
      </c>
    </row>
    <row r="8" spans="1:6" x14ac:dyDescent="0.2">
      <c r="B8" s="45" t="s">
        <v>147</v>
      </c>
    </row>
    <row r="9" spans="1:6" x14ac:dyDescent="0.2">
      <c r="A9" s="42"/>
    </row>
    <row r="13" spans="1:6" x14ac:dyDescent="0.2">
      <c r="C13" s="43" t="s">
        <v>156</v>
      </c>
    </row>
    <row r="14" spans="1:6" x14ac:dyDescent="0.2">
      <c r="C14" s="43" t="s">
        <v>157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DIF MUNICIPAL ACAMBARO</cp:lastModifiedBy>
  <cp:revision/>
  <dcterms:created xsi:type="dcterms:W3CDTF">2024-03-15T21:50:03Z</dcterms:created>
  <dcterms:modified xsi:type="dcterms:W3CDTF">2026-07-16T19:37:50Z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